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報名費計算" sheetId="1" r:id="rId1"/>
    <sheet name="資料表" sheetId="2" state="hidden" r:id="rId2"/>
  </sheets>
  <definedNames>
    <definedName name="_xlnm.Print_Area" localSheetId="0">'報名費計算'!$A$1:$H$36</definedName>
    <definedName name="免試別">'資料表'!$L$2:$L$4</definedName>
    <definedName name="身份別">'資料表'!$B$2:$B$11</definedName>
    <definedName name="是否補件">'資料表'!$N$2:$N$3</definedName>
    <definedName name="特定對象對照表">'資料表'!$A$1:$B$11</definedName>
    <definedName name="報名費表">'資料表'!$E$1:$I$7</definedName>
    <definedName name="職類代碼">'資料表'!$E$2:$E$6</definedName>
    <definedName name="職類名稱">#REF!</definedName>
    <definedName name="職類對照表">'資料表'!$E$1:$F$6</definedName>
  </definedNames>
  <calcPr fullCalcOnLoad="1"/>
</workbook>
</file>

<file path=xl/sharedStrings.xml><?xml version="1.0" encoding="utf-8"?>
<sst xmlns="http://schemas.openxmlformats.org/spreadsheetml/2006/main" count="80" uniqueCount="61">
  <si>
    <t>報檢職類</t>
  </si>
  <si>
    <t>免術</t>
  </si>
  <si>
    <t>全測</t>
  </si>
  <si>
    <t>免試別</t>
  </si>
  <si>
    <t>代碼</t>
  </si>
  <si>
    <t>種類</t>
  </si>
  <si>
    <t>廣告設計</t>
  </si>
  <si>
    <t>網頁設計</t>
  </si>
  <si>
    <t>職類</t>
  </si>
  <si>
    <t>全測</t>
  </si>
  <si>
    <t>免術</t>
  </si>
  <si>
    <t>免學</t>
  </si>
  <si>
    <t>總人數</t>
  </si>
  <si>
    <t>小計</t>
  </si>
  <si>
    <t>報名費(+)</t>
  </si>
  <si>
    <t>報名費(-)</t>
  </si>
  <si>
    <t>簡章份數</t>
  </si>
  <si>
    <t>備註：</t>
  </si>
  <si>
    <t>總金額</t>
  </si>
  <si>
    <t>是</t>
  </si>
  <si>
    <t>否</t>
  </si>
  <si>
    <t>學校：</t>
  </si>
  <si>
    <t>承辦人：</t>
  </si>
  <si>
    <t>特定對象
人數</t>
  </si>
  <si>
    <t>簡章費</t>
  </si>
  <si>
    <t>1.總人數為一般身份及特定對象之總和。</t>
  </si>
  <si>
    <t>會計事務-人工記帳</t>
  </si>
  <si>
    <t>會計事務-資訊</t>
  </si>
  <si>
    <t>視覺傳達設計</t>
  </si>
  <si>
    <t>B</t>
  </si>
  <si>
    <t>C</t>
  </si>
  <si>
    <t>D</t>
  </si>
  <si>
    <t>E</t>
  </si>
  <si>
    <t>F</t>
  </si>
  <si>
    <t>H</t>
  </si>
  <si>
    <t>1原住民</t>
  </si>
  <si>
    <t>2身心障礙者</t>
  </si>
  <si>
    <t>3生活扶助戶(低收入戶)</t>
  </si>
  <si>
    <t>B中高齡非自願性失業者</t>
  </si>
  <si>
    <t>C更生受保護人</t>
  </si>
  <si>
    <t>D長期失業者</t>
  </si>
  <si>
    <t>E獨力負擔家計者</t>
  </si>
  <si>
    <t>F莫拉克颱風受災者</t>
  </si>
  <si>
    <t>H中低收入戶</t>
  </si>
  <si>
    <t>4其他</t>
  </si>
  <si>
    <t>免試別</t>
  </si>
  <si>
    <t>是否補件</t>
  </si>
  <si>
    <t>特定對象補繳報名費金額</t>
  </si>
  <si>
    <t>元</t>
  </si>
  <si>
    <t>合計</t>
  </si>
  <si>
    <t>小計</t>
  </si>
  <si>
    <t>份</t>
  </si>
  <si>
    <t>2.本表只需輸入總人數及特定對象人數、特定對象補繳報名費金額
   (即淺黃色網底之儲存格)。</t>
  </si>
  <si>
    <t>3.簡章份數等於貴校的總報名人數，會自動帶出不需要輸入。</t>
  </si>
  <si>
    <t>4.特定對象若證件不齊全，一律以一般生身份報名，不受理補件。</t>
  </si>
  <si>
    <t>5.總繳費金額匯款至台灣銀行-板橋分行 (0040277)
   帳號：93016102701046，戶名：新北市立三重高級商工職業學校保管金專戶</t>
  </si>
  <si>
    <t>三重商工：</t>
  </si>
  <si>
    <t>一式兩份</t>
  </si>
  <si>
    <t>門市服務</t>
  </si>
  <si>
    <t>基北分區113年度商業類在校生丙級專案檢定報名費明細表</t>
  </si>
  <si>
    <r>
      <t>6.</t>
    </r>
    <r>
      <rPr>
        <b/>
        <sz val="12"/>
        <rFont val="新細明體"/>
        <family val="1"/>
      </rPr>
      <t>匯款期間：113年1月3日至1月11日。</t>
    </r>
    <r>
      <rPr>
        <sz val="12"/>
        <rFont val="新細明體"/>
        <family val="1"/>
      </rPr>
      <t xml:space="preserve">
  各校匯款完成請將匯款單收執聯傳真至本校實習處02-29876224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</si>
</sst>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[DBNum2][$-404]General\ &quot;元&quot;&quot;整&quot;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b/>
      <sz val="14"/>
      <name val="新細明體"/>
      <family val="1"/>
    </font>
    <font>
      <b/>
      <sz val="12"/>
      <color indexed="10"/>
      <name val="新細明體"/>
      <family val="1"/>
    </font>
    <font>
      <sz val="16"/>
      <color indexed="10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78" fontId="0" fillId="32" borderId="10" xfId="0" applyNumberFormat="1" applyFill="1" applyBorder="1" applyAlignment="1" applyProtection="1">
      <alignment horizontal="right" vertical="center"/>
      <protection hidden="1" locked="0"/>
    </xf>
    <xf numFmtId="178" fontId="0" fillId="32" borderId="11" xfId="0" applyNumberFormat="1" applyFill="1" applyBorder="1" applyAlignment="1" applyProtection="1">
      <alignment horizontal="right" vertical="center"/>
      <protection hidden="1" locked="0"/>
    </xf>
    <xf numFmtId="178" fontId="0" fillId="32" borderId="12" xfId="0" applyNumberFormat="1" applyFill="1" applyBorder="1" applyAlignment="1" applyProtection="1">
      <alignment horizontal="right"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 locked="0"/>
    </xf>
    <xf numFmtId="0" fontId="0" fillId="32" borderId="13" xfId="0" applyFill="1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0" fillId="0" borderId="15" xfId="0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16" xfId="0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 applyProtection="1">
      <alignment horizontal="centerContinuous" vertical="center" wrapText="1"/>
      <protection hidden="1" locked="0"/>
    </xf>
    <xf numFmtId="0" fontId="0" fillId="0" borderId="0" xfId="0" applyAlignment="1" applyProtection="1">
      <alignment horizontal="centerContinuous" vertical="center"/>
      <protection hidden="1" locked="0"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0" fillId="32" borderId="13" xfId="0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 locked="0"/>
    </xf>
    <xf numFmtId="178" fontId="0" fillId="0" borderId="0" xfId="0" applyNumberFormat="1" applyBorder="1" applyAlignment="1" applyProtection="1">
      <alignment horizontal="right" vertical="center"/>
      <protection hidden="1" locked="0"/>
    </xf>
    <xf numFmtId="178" fontId="0" fillId="0" borderId="0" xfId="0" applyNumberFormat="1" applyFill="1" applyBorder="1" applyAlignment="1" applyProtection="1">
      <alignment horizontal="right" vertical="center"/>
      <protection hidden="1" locked="0"/>
    </xf>
    <xf numFmtId="178" fontId="0" fillId="0" borderId="22" xfId="0" applyNumberFormat="1" applyBorder="1" applyAlignment="1" applyProtection="1">
      <alignment horizontal="right" vertical="center"/>
      <protection hidden="1" locked="0"/>
    </xf>
    <xf numFmtId="178" fontId="0" fillId="0" borderId="0" xfId="0" applyNumberFormat="1" applyBorder="1" applyAlignment="1" applyProtection="1">
      <alignment vertical="center"/>
      <protection hidden="1" locked="0"/>
    </xf>
    <xf numFmtId="178" fontId="0" fillId="0" borderId="22" xfId="0" applyNumberFormat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 locked="0"/>
    </xf>
    <xf numFmtId="178" fontId="0" fillId="0" borderId="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178" fontId="0" fillId="0" borderId="0" xfId="0" applyNumberFormat="1" applyBorder="1" applyAlignment="1" applyProtection="1">
      <alignment horizontal="left"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0" fillId="0" borderId="22" xfId="0" applyFill="1" applyBorder="1" applyAlignment="1" applyProtection="1">
      <alignment vertical="center"/>
      <protection hidden="1" locked="0"/>
    </xf>
    <xf numFmtId="0" fontId="0" fillId="0" borderId="21" xfId="0" applyFill="1" applyBorder="1" applyAlignment="1" applyProtection="1">
      <alignment horizontal="center" vertical="center"/>
      <protection hidden="1" locked="0"/>
    </xf>
    <xf numFmtId="178" fontId="0" fillId="0" borderId="23" xfId="0" applyNumberFormat="1" applyBorder="1" applyAlignment="1" applyProtection="1">
      <alignment horizontal="center" vertical="center"/>
      <protection hidden="1" locked="0"/>
    </xf>
    <xf numFmtId="0" fontId="4" fillId="0" borderId="24" xfId="0" applyFont="1" applyFill="1" applyBorder="1" applyAlignment="1" applyProtection="1">
      <alignment vertical="center"/>
      <protection hidden="1" locked="0"/>
    </xf>
    <xf numFmtId="0" fontId="8" fillId="0" borderId="24" xfId="0" applyFont="1" applyFill="1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horizontal="center" vertical="center"/>
      <protection hidden="1" locked="0"/>
    </xf>
    <xf numFmtId="178" fontId="0" fillId="0" borderId="12" xfId="0" applyNumberFormat="1" applyFill="1" applyBorder="1" applyAlignment="1" applyProtection="1">
      <alignment horizontal="right" vertical="center"/>
      <protection hidden="1"/>
    </xf>
    <xf numFmtId="178" fontId="0" fillId="0" borderId="10" xfId="0" applyNumberFormat="1" applyFill="1" applyBorder="1" applyAlignment="1" applyProtection="1">
      <alignment horizontal="right" vertical="center"/>
      <protection hidden="1"/>
    </xf>
    <xf numFmtId="178" fontId="0" fillId="0" borderId="11" xfId="0" applyNumberFormat="1" applyFill="1" applyBorder="1" applyAlignment="1" applyProtection="1">
      <alignment horizontal="right" vertical="center"/>
      <protection hidden="1"/>
    </xf>
    <xf numFmtId="178" fontId="0" fillId="0" borderId="25" xfId="0" applyNumberFormat="1" applyFill="1" applyBorder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horizontal="center" vertical="center"/>
      <protection hidden="1" locked="0"/>
    </xf>
    <xf numFmtId="178" fontId="0" fillId="0" borderId="27" xfId="0" applyNumberFormat="1" applyBorder="1" applyAlignment="1" applyProtection="1">
      <alignment horizontal="right" vertical="center"/>
      <protection hidden="1"/>
    </xf>
    <xf numFmtId="178" fontId="0" fillId="0" borderId="28" xfId="0" applyNumberFormat="1" applyBorder="1" applyAlignment="1" applyProtection="1">
      <alignment horizontal="right" vertical="center"/>
      <protection hidden="1"/>
    </xf>
    <xf numFmtId="178" fontId="0" fillId="0" borderId="29" xfId="0" applyNumberFormat="1" applyBorder="1" applyAlignment="1" applyProtection="1">
      <alignment horizontal="right" vertical="center"/>
      <protection hidden="1"/>
    </xf>
    <xf numFmtId="178" fontId="0" fillId="0" borderId="30" xfId="0" applyNumberFormat="1" applyBorder="1" applyAlignment="1" applyProtection="1">
      <alignment horizontal="right" vertical="center"/>
      <protection hidden="1"/>
    </xf>
    <xf numFmtId="178" fontId="0" fillId="0" borderId="25" xfId="0" applyNumberFormat="1" applyBorder="1" applyAlignment="1" applyProtection="1">
      <alignment horizontal="right" vertical="center"/>
      <protection hidden="1"/>
    </xf>
    <xf numFmtId="178" fontId="0" fillId="0" borderId="31" xfId="0" applyNumberFormat="1" applyBorder="1" applyAlignment="1" applyProtection="1">
      <alignment horizontal="right" vertical="center"/>
      <protection hidden="1"/>
    </xf>
    <xf numFmtId="178" fontId="10" fillId="33" borderId="32" xfId="0" applyNumberFormat="1" applyFont="1" applyFill="1" applyBorder="1" applyAlignment="1" applyProtection="1">
      <alignment horizontal="right" vertical="center"/>
      <protection hidden="1"/>
    </xf>
    <xf numFmtId="178" fontId="10" fillId="0" borderId="32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 wrapText="1"/>
      <protection hidden="1" locked="0"/>
    </xf>
    <xf numFmtId="0" fontId="0" fillId="0" borderId="13" xfId="0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center" vertical="center"/>
      <protection hidden="1" locked="0"/>
    </xf>
    <xf numFmtId="0" fontId="4" fillId="0" borderId="24" xfId="0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 applyProtection="1">
      <alignment horizontal="center" vertical="center"/>
      <protection hidden="1" locked="0"/>
    </xf>
    <xf numFmtId="0" fontId="0" fillId="0" borderId="36" xfId="0" applyBorder="1" applyAlignment="1" applyProtection="1">
      <alignment horizontal="center" vertical="center"/>
      <protection hidden="1" locked="0"/>
    </xf>
    <xf numFmtId="0" fontId="0" fillId="0" borderId="37" xfId="0" applyBorder="1" applyAlignment="1" applyProtection="1">
      <alignment horizontal="center" vertical="center"/>
      <protection hidden="1" locked="0"/>
    </xf>
    <xf numFmtId="0" fontId="0" fillId="0" borderId="38" xfId="0" applyBorder="1" applyAlignment="1" applyProtection="1">
      <alignment horizontal="center" vertical="center"/>
      <protection hidden="1" locked="0"/>
    </xf>
    <xf numFmtId="0" fontId="0" fillId="0" borderId="39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178" fontId="6" fillId="0" borderId="39" xfId="0" applyNumberFormat="1" applyFont="1" applyFill="1" applyBorder="1" applyAlignment="1" applyProtection="1">
      <alignment horizontal="center" vertical="center"/>
      <protection hidden="1"/>
    </xf>
    <xf numFmtId="178" fontId="6" fillId="0" borderId="32" xfId="0" applyNumberFormat="1" applyFont="1" applyFill="1" applyBorder="1" applyAlignment="1" applyProtection="1">
      <alignment horizontal="center" vertical="center"/>
      <protection hidden="1"/>
    </xf>
    <xf numFmtId="178" fontId="10" fillId="32" borderId="40" xfId="0" applyNumberFormat="1" applyFont="1" applyFill="1" applyBorder="1" applyAlignment="1" applyProtection="1">
      <alignment horizontal="center" vertical="center"/>
      <protection hidden="1" locked="0"/>
    </xf>
    <xf numFmtId="178" fontId="10" fillId="32" borderId="39" xfId="0" applyNumberFormat="1" applyFont="1" applyFill="1" applyBorder="1" applyAlignment="1" applyProtection="1">
      <alignment horizontal="center" vertical="center"/>
      <protection hidden="1" locked="0"/>
    </xf>
    <xf numFmtId="178" fontId="10" fillId="32" borderId="3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42" xfId="0" applyFont="1" applyBorder="1" applyAlignment="1" applyProtection="1">
      <alignment horizontal="center" vertical="center"/>
      <protection hidden="1" locked="0"/>
    </xf>
    <xf numFmtId="177" fontId="4" fillId="0" borderId="42" xfId="0" applyNumberFormat="1" applyFont="1" applyBorder="1" applyAlignment="1" applyProtection="1">
      <alignment horizontal="center" vertical="center"/>
      <protection hidden="1"/>
    </xf>
    <xf numFmtId="177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120" zoomScaleNormal="120" zoomScaleSheetLayoutView="120" zoomScalePageLayoutView="0" workbookViewId="0" topLeftCell="A1">
      <selection activeCell="I4" sqref="I4"/>
    </sheetView>
  </sheetViews>
  <sheetFormatPr defaultColWidth="9.00390625" defaultRowHeight="16.5"/>
  <cols>
    <col min="1" max="1" width="9.00390625" style="6" customWidth="1"/>
    <col min="2" max="2" width="21.00390625" style="6" bestFit="1" customWidth="1"/>
    <col min="3" max="3" width="9.00390625" style="6" customWidth="1"/>
    <col min="4" max="4" width="10.375" style="6" customWidth="1"/>
    <col min="5" max="5" width="15.75390625" style="6" customWidth="1"/>
    <col min="6" max="6" width="10.50390625" style="6" bestFit="1" customWidth="1"/>
    <col min="7" max="7" width="11.50390625" style="6" customWidth="1"/>
    <col min="8" max="8" width="15.75390625" style="6" customWidth="1"/>
    <col min="9" max="16384" width="9.00390625" style="6" customWidth="1"/>
  </cols>
  <sheetData>
    <row r="1" spans="1:8" ht="30" customHeight="1">
      <c r="A1" s="61" t="s">
        <v>59</v>
      </c>
      <c r="B1" s="61"/>
      <c r="C1" s="61"/>
      <c r="D1" s="61"/>
      <c r="E1" s="61"/>
      <c r="F1" s="61"/>
      <c r="G1" s="61"/>
      <c r="H1" s="61"/>
    </row>
    <row r="2" spans="1:8" ht="25.5" customHeight="1" thickBot="1">
      <c r="A2" s="7" t="s">
        <v>21</v>
      </c>
      <c r="B2" s="66"/>
      <c r="C2" s="66"/>
      <c r="D2" s="66"/>
      <c r="E2" s="66"/>
      <c r="F2" s="42"/>
      <c r="G2" s="43" t="s">
        <v>57</v>
      </c>
      <c r="H2" s="42"/>
    </row>
    <row r="3" spans="1:8" ht="41.25" customHeight="1" thickBot="1" thickTop="1">
      <c r="A3" s="62" t="s">
        <v>0</v>
      </c>
      <c r="B3" s="63"/>
      <c r="C3" s="8" t="s">
        <v>3</v>
      </c>
      <c r="D3" s="9" t="s">
        <v>12</v>
      </c>
      <c r="E3" s="24" t="s">
        <v>14</v>
      </c>
      <c r="F3" s="25" t="s">
        <v>23</v>
      </c>
      <c r="G3" s="24" t="s">
        <v>15</v>
      </c>
      <c r="H3" s="10" t="s">
        <v>13</v>
      </c>
    </row>
    <row r="4" spans="1:8" ht="24.75" customHeight="1" thickTop="1">
      <c r="A4" s="15">
        <v>14901</v>
      </c>
      <c r="B4" s="16" t="str">
        <f aca="true" t="shared" si="0" ref="B4:B18">VLOOKUP(A4,報名費表,2,FALSE)</f>
        <v>會計事務-人工記帳</v>
      </c>
      <c r="C4" s="16" t="s">
        <v>2</v>
      </c>
      <c r="D4" s="5"/>
      <c r="E4" s="45">
        <f>D4*VLOOKUP(A4,報名費表,3,FALSE)</f>
        <v>0</v>
      </c>
      <c r="F4" s="5"/>
      <c r="G4" s="45">
        <f>-1*F4*VLOOKUP(A4,報名費表,3,FALSE)</f>
        <v>0</v>
      </c>
      <c r="H4" s="50">
        <f aca="true" t="shared" si="1" ref="H4:H18">E4+G4</f>
        <v>0</v>
      </c>
    </row>
    <row r="5" spans="1:8" ht="24.75" customHeight="1">
      <c r="A5" s="11">
        <v>14901</v>
      </c>
      <c r="B5" s="12" t="str">
        <f t="shared" si="0"/>
        <v>會計事務-人工記帳</v>
      </c>
      <c r="C5" s="12" t="s">
        <v>1</v>
      </c>
      <c r="D5" s="3"/>
      <c r="E5" s="46">
        <f>D5*VLOOKUP(A5,報名費表,4,FALSE)</f>
        <v>0</v>
      </c>
      <c r="F5" s="3"/>
      <c r="G5" s="46">
        <f>-1*F5*VLOOKUP(A5,報名費表,4,FALSE)</f>
        <v>0</v>
      </c>
      <c r="H5" s="51">
        <f t="shared" si="1"/>
        <v>0</v>
      </c>
    </row>
    <row r="6" spans="1:8" ht="24.75" customHeight="1" thickBot="1">
      <c r="A6" s="13">
        <v>14901</v>
      </c>
      <c r="B6" s="14" t="str">
        <f t="shared" si="0"/>
        <v>會計事務-人工記帳</v>
      </c>
      <c r="C6" s="14" t="s">
        <v>11</v>
      </c>
      <c r="D6" s="4"/>
      <c r="E6" s="47">
        <f>D6*VLOOKUP(A6,報名費表,5,FALSE)</f>
        <v>0</v>
      </c>
      <c r="F6" s="4"/>
      <c r="G6" s="47">
        <f>-1*F6*VLOOKUP(A6,報名費表,5,FALSE)</f>
        <v>0</v>
      </c>
      <c r="H6" s="52">
        <f t="shared" si="1"/>
        <v>0</v>
      </c>
    </row>
    <row r="7" spans="1:8" ht="24.75" customHeight="1">
      <c r="A7" s="15">
        <v>14902</v>
      </c>
      <c r="B7" s="16" t="str">
        <f t="shared" si="0"/>
        <v>會計事務-資訊</v>
      </c>
      <c r="C7" s="16" t="s">
        <v>2</v>
      </c>
      <c r="D7" s="5"/>
      <c r="E7" s="45">
        <f>D7*VLOOKUP(A7,報名費表,3,FALSE)</f>
        <v>0</v>
      </c>
      <c r="F7" s="5"/>
      <c r="G7" s="45">
        <f>-1*F7*VLOOKUP(A7,報名費表,3,FALSE)</f>
        <v>0</v>
      </c>
      <c r="H7" s="50">
        <f>E7+G7</f>
        <v>0</v>
      </c>
    </row>
    <row r="8" spans="1:8" ht="24.75" customHeight="1">
      <c r="A8" s="15">
        <v>14902</v>
      </c>
      <c r="B8" s="12" t="str">
        <f t="shared" si="0"/>
        <v>會計事務-資訊</v>
      </c>
      <c r="C8" s="12" t="s">
        <v>1</v>
      </c>
      <c r="D8" s="3"/>
      <c r="E8" s="46">
        <f>D8*VLOOKUP(A8,報名費表,4,FALSE)</f>
        <v>0</v>
      </c>
      <c r="F8" s="3"/>
      <c r="G8" s="46">
        <f>-1*F8*VLOOKUP(A8,報名費表,4,FALSE)</f>
        <v>0</v>
      </c>
      <c r="H8" s="51">
        <f>E8+G8</f>
        <v>0</v>
      </c>
    </row>
    <row r="9" spans="1:8" ht="24.75" customHeight="1" thickBot="1">
      <c r="A9" s="13">
        <v>14902</v>
      </c>
      <c r="B9" s="14" t="str">
        <f t="shared" si="0"/>
        <v>會計事務-資訊</v>
      </c>
      <c r="C9" s="14" t="s">
        <v>11</v>
      </c>
      <c r="D9" s="4"/>
      <c r="E9" s="47">
        <f>D9*VLOOKUP(A9,報名費表,5,FALSE)</f>
        <v>0</v>
      </c>
      <c r="F9" s="4"/>
      <c r="G9" s="47">
        <f>-1*F9*VLOOKUP(A9,報名費表,5,FALSE)</f>
        <v>0</v>
      </c>
      <c r="H9" s="52">
        <f>E9+G9</f>
        <v>0</v>
      </c>
    </row>
    <row r="10" spans="1:8" ht="24.75" customHeight="1">
      <c r="A10" s="15">
        <v>17300</v>
      </c>
      <c r="B10" s="16" t="str">
        <f t="shared" si="0"/>
        <v>網頁設計</v>
      </c>
      <c r="C10" s="16" t="s">
        <v>2</v>
      </c>
      <c r="D10" s="5"/>
      <c r="E10" s="45">
        <f>D10*VLOOKUP(A10,報名費表,3,FALSE)</f>
        <v>0</v>
      </c>
      <c r="F10" s="5"/>
      <c r="G10" s="45">
        <f>-1*F10*VLOOKUP(A10,報名費表,3,FALSE)</f>
        <v>0</v>
      </c>
      <c r="H10" s="50">
        <f t="shared" si="1"/>
        <v>0</v>
      </c>
    </row>
    <row r="11" spans="1:8" ht="24.75" customHeight="1">
      <c r="A11" s="11">
        <v>17300</v>
      </c>
      <c r="B11" s="12" t="str">
        <f t="shared" si="0"/>
        <v>網頁設計</v>
      </c>
      <c r="C11" s="12" t="s">
        <v>1</v>
      </c>
      <c r="D11" s="3"/>
      <c r="E11" s="46">
        <f>D11*VLOOKUP(A11,報名費表,4,FALSE)</f>
        <v>0</v>
      </c>
      <c r="F11" s="3"/>
      <c r="G11" s="46">
        <f>-1*F11*VLOOKUP(A11,報名費表,4,FALSE)</f>
        <v>0</v>
      </c>
      <c r="H11" s="51">
        <f t="shared" si="1"/>
        <v>0</v>
      </c>
    </row>
    <row r="12" spans="1:8" ht="24.75" customHeight="1" thickBot="1">
      <c r="A12" s="13">
        <v>17300</v>
      </c>
      <c r="B12" s="14" t="str">
        <f t="shared" si="0"/>
        <v>網頁設計</v>
      </c>
      <c r="C12" s="14" t="s">
        <v>11</v>
      </c>
      <c r="D12" s="4"/>
      <c r="E12" s="47">
        <f>D12*VLOOKUP(A12,報名費表,5,FALSE)</f>
        <v>0</v>
      </c>
      <c r="F12" s="4"/>
      <c r="G12" s="47">
        <f>-1*F12*VLOOKUP(A12,報名費表,5,FALSE)</f>
        <v>0</v>
      </c>
      <c r="H12" s="52">
        <f t="shared" si="1"/>
        <v>0</v>
      </c>
    </row>
    <row r="13" spans="1:8" ht="24.75" customHeight="1">
      <c r="A13" s="15">
        <v>18100</v>
      </c>
      <c r="B13" s="44" t="str">
        <f t="shared" si="0"/>
        <v>門市服務</v>
      </c>
      <c r="C13" s="16" t="s">
        <v>2</v>
      </c>
      <c r="D13" s="5"/>
      <c r="E13" s="45">
        <f>D13*VLOOKUP(A13,報名費表,3,FALSE)</f>
        <v>0</v>
      </c>
      <c r="F13" s="5"/>
      <c r="G13" s="45">
        <f>-1*F13*VLOOKUP(A13,報名費表,3,FALSE)</f>
        <v>0</v>
      </c>
      <c r="H13" s="50">
        <f t="shared" si="1"/>
        <v>0</v>
      </c>
    </row>
    <row r="14" spans="1:8" ht="24.75" customHeight="1">
      <c r="A14" s="11">
        <v>18100</v>
      </c>
      <c r="B14" s="12" t="str">
        <f t="shared" si="0"/>
        <v>門市服務</v>
      </c>
      <c r="C14" s="12" t="s">
        <v>1</v>
      </c>
      <c r="D14" s="3"/>
      <c r="E14" s="46">
        <f>D14*VLOOKUP(A14,報名費表,4,FALSE)</f>
        <v>0</v>
      </c>
      <c r="F14" s="3"/>
      <c r="G14" s="46">
        <f>-1*F14*VLOOKUP(A14,報名費表,4,FALSE)</f>
        <v>0</v>
      </c>
      <c r="H14" s="51">
        <f t="shared" si="1"/>
        <v>0</v>
      </c>
    </row>
    <row r="15" spans="1:8" ht="24.75" customHeight="1" thickBot="1">
      <c r="A15" s="13">
        <v>18100</v>
      </c>
      <c r="B15" s="49" t="str">
        <f t="shared" si="0"/>
        <v>門市服務</v>
      </c>
      <c r="C15" s="14" t="s">
        <v>11</v>
      </c>
      <c r="D15" s="4"/>
      <c r="E15" s="47">
        <f>D15*VLOOKUP(A15,報名費表,5,FALSE)</f>
        <v>0</v>
      </c>
      <c r="F15" s="4"/>
      <c r="G15" s="47">
        <f>-1*F15*VLOOKUP(A15,報名費表,5,FALSE)</f>
        <v>0</v>
      </c>
      <c r="H15" s="52">
        <f t="shared" si="1"/>
        <v>0</v>
      </c>
    </row>
    <row r="16" spans="1:8" ht="24.75" customHeight="1">
      <c r="A16" s="15">
        <v>20100</v>
      </c>
      <c r="B16" s="16" t="str">
        <f t="shared" si="0"/>
        <v>視覺傳達設計</v>
      </c>
      <c r="C16" s="16" t="s">
        <v>2</v>
      </c>
      <c r="D16" s="5"/>
      <c r="E16" s="45">
        <f>D16*VLOOKUP(A16,報名費表,3,FALSE)</f>
        <v>0</v>
      </c>
      <c r="F16" s="5"/>
      <c r="G16" s="45">
        <f>-1*F16*VLOOKUP(A16,報名費表,3,FALSE)</f>
        <v>0</v>
      </c>
      <c r="H16" s="50">
        <f t="shared" si="1"/>
        <v>0</v>
      </c>
    </row>
    <row r="17" spans="1:8" ht="24.75" customHeight="1">
      <c r="A17" s="15">
        <v>20100</v>
      </c>
      <c r="B17" s="12" t="str">
        <f t="shared" si="0"/>
        <v>視覺傳達設計</v>
      </c>
      <c r="C17" s="12" t="s">
        <v>1</v>
      </c>
      <c r="D17" s="3"/>
      <c r="E17" s="46">
        <f>D17*VLOOKUP(A17,報名費表,4,FALSE)</f>
        <v>0</v>
      </c>
      <c r="F17" s="3"/>
      <c r="G17" s="46">
        <f>-1*F17*VLOOKUP(A17,報名費表,4,FALSE)</f>
        <v>0</v>
      </c>
      <c r="H17" s="51">
        <f t="shared" si="1"/>
        <v>0</v>
      </c>
    </row>
    <row r="18" spans="1:8" ht="24.75" customHeight="1" thickBot="1">
      <c r="A18" s="15">
        <v>20100</v>
      </c>
      <c r="B18" s="17" t="str">
        <f t="shared" si="0"/>
        <v>視覺傳達設計</v>
      </c>
      <c r="C18" s="17" t="s">
        <v>11</v>
      </c>
      <c r="D18" s="4"/>
      <c r="E18" s="47">
        <f>D18*VLOOKUP(A18,報名費表,5,FALSE)</f>
        <v>0</v>
      </c>
      <c r="F18" s="4"/>
      <c r="G18" s="47">
        <f>-1*F18*VLOOKUP(A18,報名費表,5,FALSE)</f>
        <v>0</v>
      </c>
      <c r="H18" s="53">
        <f t="shared" si="1"/>
        <v>0</v>
      </c>
    </row>
    <row r="19" spans="1:8" ht="21.75" customHeight="1">
      <c r="A19" s="64" t="s">
        <v>50</v>
      </c>
      <c r="B19" s="65"/>
      <c r="C19" s="65"/>
      <c r="D19" s="54">
        <f>SUM(D4:D18)</f>
        <v>0</v>
      </c>
      <c r="E19" s="48">
        <f>SUM(E4:E18)</f>
        <v>0</v>
      </c>
      <c r="F19" s="54">
        <f>SUM(F4:F18)</f>
        <v>0</v>
      </c>
      <c r="G19" s="48">
        <f>SUM(G4:G18)</f>
        <v>0</v>
      </c>
      <c r="H19" s="55">
        <f>SUM(H4:H18)</f>
        <v>0</v>
      </c>
    </row>
    <row r="20" spans="1:8" ht="13.5" customHeight="1" thickBot="1">
      <c r="A20" s="27"/>
      <c r="B20" s="26"/>
      <c r="C20" s="26"/>
      <c r="D20" s="28"/>
      <c r="E20" s="29"/>
      <c r="F20" s="28"/>
      <c r="G20" s="29"/>
      <c r="H20" s="30"/>
    </row>
    <row r="21" spans="1:8" ht="26.25" customHeight="1" thickBot="1">
      <c r="A21" s="70" t="s">
        <v>47</v>
      </c>
      <c r="B21" s="71"/>
      <c r="C21" s="71"/>
      <c r="D21" s="75"/>
      <c r="E21" s="76"/>
      <c r="F21" s="77"/>
      <c r="G21" s="31" t="s">
        <v>48</v>
      </c>
      <c r="H21" s="32"/>
    </row>
    <row r="22" spans="1:8" ht="8.25" customHeight="1" thickBot="1">
      <c r="A22" s="27"/>
      <c r="B22" s="26"/>
      <c r="C22" s="26"/>
      <c r="D22" s="28"/>
      <c r="E22" s="29"/>
      <c r="F22" s="28"/>
      <c r="G22" s="29"/>
      <c r="H22" s="30"/>
    </row>
    <row r="23" spans="1:8" ht="26.25" customHeight="1" thickBot="1">
      <c r="A23" s="67" t="s">
        <v>16</v>
      </c>
      <c r="B23" s="68"/>
      <c r="C23" s="69"/>
      <c r="D23" s="56">
        <f>D19</f>
        <v>0</v>
      </c>
      <c r="E23" s="35" t="s">
        <v>51</v>
      </c>
      <c r="F23" s="41" t="s">
        <v>24</v>
      </c>
      <c r="G23" s="57">
        <f>D23*50</f>
        <v>0</v>
      </c>
      <c r="H23" s="37" t="s">
        <v>48</v>
      </c>
    </row>
    <row r="24" spans="1:8" ht="8.25" customHeight="1" thickBot="1">
      <c r="A24" s="40"/>
      <c r="B24" s="33"/>
      <c r="C24" s="33"/>
      <c r="D24" s="29"/>
      <c r="E24" s="34"/>
      <c r="F24" s="29"/>
      <c r="G24" s="38"/>
      <c r="H24" s="39"/>
    </row>
    <row r="25" spans="1:8" ht="26.25" customHeight="1" thickBot="1">
      <c r="A25" s="70" t="s">
        <v>49</v>
      </c>
      <c r="B25" s="71"/>
      <c r="C25" s="72"/>
      <c r="D25" s="73">
        <f>H19+D21+G23</f>
        <v>0</v>
      </c>
      <c r="E25" s="73"/>
      <c r="F25" s="74"/>
      <c r="G25" s="36" t="s">
        <v>48</v>
      </c>
      <c r="H25" s="30"/>
    </row>
    <row r="26" spans="1:8" ht="8.25" customHeight="1" thickBot="1">
      <c r="A26" s="27"/>
      <c r="B26" s="26"/>
      <c r="C26" s="26"/>
      <c r="D26" s="26"/>
      <c r="E26" s="35"/>
      <c r="F26" s="26"/>
      <c r="G26" s="18"/>
      <c r="H26" s="19"/>
    </row>
    <row r="27" spans="1:8" ht="28.5" customHeight="1" thickBot="1">
      <c r="A27" s="79" t="s">
        <v>18</v>
      </c>
      <c r="B27" s="80"/>
      <c r="C27" s="80"/>
      <c r="D27" s="81">
        <f>D25</f>
        <v>0</v>
      </c>
      <c r="E27" s="81"/>
      <c r="F27" s="81"/>
      <c r="G27" s="81"/>
      <c r="H27" s="82"/>
    </row>
    <row r="28" spans="1:8" ht="17.25" thickTop="1">
      <c r="A28" s="20"/>
      <c r="B28" s="20"/>
      <c r="C28" s="20"/>
      <c r="D28" s="20"/>
      <c r="F28" s="20"/>
      <c r="G28" s="20"/>
      <c r="H28" s="20"/>
    </row>
    <row r="29" spans="1:8" ht="18" customHeight="1">
      <c r="A29" s="58" t="s">
        <v>17</v>
      </c>
      <c r="B29" s="78" t="s">
        <v>25</v>
      </c>
      <c r="C29" s="83"/>
      <c r="D29" s="83"/>
      <c r="E29" s="83"/>
      <c r="F29" s="83"/>
      <c r="G29" s="83"/>
      <c r="H29" s="83"/>
    </row>
    <row r="30" spans="1:8" ht="37.5" customHeight="1">
      <c r="A30" s="58"/>
      <c r="B30" s="60" t="s">
        <v>52</v>
      </c>
      <c r="C30" s="60"/>
      <c r="D30" s="60"/>
      <c r="E30" s="60"/>
      <c r="F30" s="60"/>
      <c r="G30" s="60"/>
      <c r="H30" s="60"/>
    </row>
    <row r="31" spans="1:8" ht="16.5">
      <c r="A31" s="58"/>
      <c r="B31" s="60" t="s">
        <v>53</v>
      </c>
      <c r="C31" s="60"/>
      <c r="D31" s="60"/>
      <c r="E31" s="60"/>
      <c r="F31" s="60"/>
      <c r="G31" s="60"/>
      <c r="H31" s="60"/>
    </row>
    <row r="32" spans="1:10" ht="20.25" customHeight="1">
      <c r="A32" s="59"/>
      <c r="B32" s="78" t="s">
        <v>54</v>
      </c>
      <c r="C32" s="78"/>
      <c r="D32" s="78"/>
      <c r="E32" s="78"/>
      <c r="F32" s="78"/>
      <c r="G32" s="78"/>
      <c r="H32" s="78"/>
      <c r="I32" s="21"/>
      <c r="J32" s="21"/>
    </row>
    <row r="33" spans="1:10" ht="33.75" customHeight="1">
      <c r="A33" s="59"/>
      <c r="B33" s="60" t="s">
        <v>55</v>
      </c>
      <c r="C33" s="60"/>
      <c r="D33" s="60"/>
      <c r="E33" s="60"/>
      <c r="F33" s="60"/>
      <c r="G33" s="60"/>
      <c r="H33" s="60"/>
      <c r="I33" s="21"/>
      <c r="J33" s="21"/>
    </row>
    <row r="34" spans="1:10" ht="38.25" customHeight="1">
      <c r="A34" s="59"/>
      <c r="B34" s="78" t="s">
        <v>60</v>
      </c>
      <c r="C34" s="78"/>
      <c r="D34" s="78"/>
      <c r="E34" s="78"/>
      <c r="F34" s="78"/>
      <c r="G34" s="78"/>
      <c r="H34" s="78"/>
      <c r="I34" s="21"/>
      <c r="J34" s="21"/>
    </row>
    <row r="35" spans="2:10" ht="16.5" customHeight="1">
      <c r="B35" s="22"/>
      <c r="C35" s="23"/>
      <c r="D35" s="23"/>
      <c r="E35" s="23"/>
      <c r="F35" s="23"/>
      <c r="G35" s="23"/>
      <c r="H35" s="23"/>
      <c r="I35" s="23"/>
      <c r="J35" s="23"/>
    </row>
    <row r="36" spans="1:4" ht="21">
      <c r="A36" s="7" t="s">
        <v>22</v>
      </c>
      <c r="D36" s="7" t="s">
        <v>56</v>
      </c>
    </row>
  </sheetData>
  <sheetProtection/>
  <mergeCells count="17">
    <mergeCell ref="B31:H31"/>
    <mergeCell ref="A25:C25"/>
    <mergeCell ref="D25:F25"/>
    <mergeCell ref="D21:F21"/>
    <mergeCell ref="B34:H34"/>
    <mergeCell ref="A27:C27"/>
    <mergeCell ref="D27:H27"/>
    <mergeCell ref="B29:H29"/>
    <mergeCell ref="B33:H33"/>
    <mergeCell ref="B32:H32"/>
    <mergeCell ref="B30:H30"/>
    <mergeCell ref="A1:H1"/>
    <mergeCell ref="A3:B3"/>
    <mergeCell ref="A19:C19"/>
    <mergeCell ref="B2:E2"/>
    <mergeCell ref="A23:C23"/>
    <mergeCell ref="A21:C2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6" sqref="G6"/>
    </sheetView>
  </sheetViews>
  <sheetFormatPr defaultColWidth="9.00390625" defaultRowHeight="16.5"/>
  <cols>
    <col min="1" max="1" width="9.00390625" style="1" customWidth="1"/>
    <col min="2" max="2" width="24.125" style="0" bestFit="1" customWidth="1"/>
    <col min="6" max="6" width="19.00390625" style="0" bestFit="1" customWidth="1"/>
  </cols>
  <sheetData>
    <row r="1" spans="1:14" ht="16.5">
      <c r="A1" s="1" t="s">
        <v>4</v>
      </c>
      <c r="B1" t="s">
        <v>5</v>
      </c>
      <c r="E1" t="s">
        <v>4</v>
      </c>
      <c r="F1" t="s">
        <v>8</v>
      </c>
      <c r="G1" t="s">
        <v>9</v>
      </c>
      <c r="H1" t="s">
        <v>10</v>
      </c>
      <c r="I1" t="s">
        <v>11</v>
      </c>
      <c r="L1" t="s">
        <v>45</v>
      </c>
      <c r="N1" t="s">
        <v>46</v>
      </c>
    </row>
    <row r="2" spans="1:14" ht="16.5">
      <c r="A2" s="1">
        <v>1</v>
      </c>
      <c r="B2" t="s">
        <v>35</v>
      </c>
      <c r="E2">
        <v>11300</v>
      </c>
      <c r="F2" t="s">
        <v>6</v>
      </c>
      <c r="G2">
        <v>0</v>
      </c>
      <c r="H2">
        <v>270</v>
      </c>
      <c r="I2">
        <v>580</v>
      </c>
      <c r="L2" s="2" t="s">
        <v>2</v>
      </c>
      <c r="N2" t="s">
        <v>19</v>
      </c>
    </row>
    <row r="3" spans="1:14" ht="16.5">
      <c r="A3" s="1">
        <v>2</v>
      </c>
      <c r="B3" t="s">
        <v>36</v>
      </c>
      <c r="E3">
        <v>14901</v>
      </c>
      <c r="F3" t="s">
        <v>26</v>
      </c>
      <c r="G3">
        <v>670</v>
      </c>
      <c r="H3">
        <v>340</v>
      </c>
      <c r="I3">
        <v>480</v>
      </c>
      <c r="L3" s="2" t="s">
        <v>1</v>
      </c>
      <c r="N3" t="s">
        <v>20</v>
      </c>
    </row>
    <row r="4" spans="1:12" ht="16.5">
      <c r="A4" s="1">
        <v>3</v>
      </c>
      <c r="B4" t="s">
        <v>37</v>
      </c>
      <c r="E4">
        <v>14902</v>
      </c>
      <c r="F4" t="s">
        <v>27</v>
      </c>
      <c r="G4">
        <v>1020</v>
      </c>
      <c r="H4">
        <v>340</v>
      </c>
      <c r="I4">
        <v>830</v>
      </c>
      <c r="L4" s="2" t="s">
        <v>11</v>
      </c>
    </row>
    <row r="5" spans="1:9" ht="16.5">
      <c r="A5" s="1" t="s">
        <v>29</v>
      </c>
      <c r="B5" t="s">
        <v>38</v>
      </c>
      <c r="E5">
        <v>17300</v>
      </c>
      <c r="F5" t="s">
        <v>7</v>
      </c>
      <c r="G5">
        <v>1060</v>
      </c>
      <c r="H5">
        <v>340</v>
      </c>
      <c r="I5">
        <v>870</v>
      </c>
    </row>
    <row r="6" spans="1:9" ht="16.5">
      <c r="A6" s="1" t="s">
        <v>30</v>
      </c>
      <c r="B6" t="s">
        <v>39</v>
      </c>
      <c r="E6">
        <v>20100</v>
      </c>
      <c r="F6" t="s">
        <v>28</v>
      </c>
      <c r="G6">
        <v>940</v>
      </c>
      <c r="H6">
        <v>340</v>
      </c>
      <c r="I6">
        <v>750</v>
      </c>
    </row>
    <row r="7" spans="1:9" ht="16.5">
      <c r="A7" s="1" t="s">
        <v>31</v>
      </c>
      <c r="B7" t="s">
        <v>40</v>
      </c>
      <c r="E7">
        <v>18100</v>
      </c>
      <c r="F7" t="s">
        <v>58</v>
      </c>
      <c r="G7">
        <v>1140</v>
      </c>
      <c r="H7">
        <v>340</v>
      </c>
      <c r="I7">
        <v>950</v>
      </c>
    </row>
    <row r="8" spans="1:2" ht="16.5">
      <c r="A8" s="1" t="s">
        <v>32</v>
      </c>
      <c r="B8" t="s">
        <v>41</v>
      </c>
    </row>
    <row r="9" spans="1:2" ht="16.5">
      <c r="A9" s="1" t="s">
        <v>33</v>
      </c>
      <c r="B9" t="s">
        <v>42</v>
      </c>
    </row>
    <row r="10" spans="1:2" ht="16.5">
      <c r="A10" s="1" t="s">
        <v>34</v>
      </c>
      <c r="B10" t="s">
        <v>43</v>
      </c>
    </row>
    <row r="11" spans="1:2" ht="16.5">
      <c r="A11" s="1">
        <v>4</v>
      </c>
      <c r="B11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maxma</dc:creator>
  <cp:keywords/>
  <dc:description/>
  <cp:lastModifiedBy>user</cp:lastModifiedBy>
  <cp:lastPrinted>2015-12-12T08:04:13Z</cp:lastPrinted>
  <dcterms:created xsi:type="dcterms:W3CDTF">2010-01-04T02:53:02Z</dcterms:created>
  <dcterms:modified xsi:type="dcterms:W3CDTF">2023-12-12T06:28:40Z</dcterms:modified>
  <cp:category/>
  <cp:version/>
  <cp:contentType/>
  <cp:contentStatus/>
</cp:coreProperties>
</file>