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Z:\年度\114學年度\宗辰\1141029備份\114學年度第二學期\生活競賽\公告用\"/>
    </mc:Choice>
  </mc:AlternateContent>
  <xr:revisionPtr revIDLastSave="0" documentId="13_ncr:1_{8D737861-183E-4067-93EE-151350218D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科秩序" sheetId="1" r:id="rId1"/>
    <sheet name="商科秩序" sheetId="2" r:id="rId2"/>
    <sheet name="整潔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4" i="5" l="1"/>
  <c r="O36" i="1"/>
  <c r="J36" i="1"/>
  <c r="F36" i="1"/>
  <c r="Q28" i="5"/>
  <c r="Q22" i="5"/>
  <c r="Q23" i="5"/>
  <c r="Q24" i="5"/>
  <c r="Q25" i="5"/>
  <c r="Q26" i="5"/>
  <c r="Q27" i="5"/>
  <c r="Q21" i="5"/>
  <c r="R28" i="5" s="1"/>
  <c r="Q20" i="5"/>
  <c r="Q14" i="5"/>
  <c r="R14" i="5" s="1"/>
  <c r="Q15" i="5"/>
  <c r="Q16" i="5"/>
  <c r="R15" i="5" s="1"/>
  <c r="Q17" i="5"/>
  <c r="Q18" i="5"/>
  <c r="Q19" i="5"/>
  <c r="Q13" i="5"/>
  <c r="R18" i="5" s="1"/>
  <c r="H38" i="5"/>
  <c r="I43" i="5" s="1"/>
  <c r="H39" i="5"/>
  <c r="H40" i="5"/>
  <c r="H41" i="5"/>
  <c r="H42" i="5"/>
  <c r="H43" i="5"/>
  <c r="O40" i="1"/>
  <c r="F40" i="1"/>
  <c r="J40" i="1"/>
  <c r="O42" i="1"/>
  <c r="F42" i="1"/>
  <c r="J42" i="1"/>
  <c r="O43" i="1"/>
  <c r="F43" i="1"/>
  <c r="J43" i="1"/>
  <c r="F41" i="1"/>
  <c r="J41" i="1"/>
  <c r="O41" i="1"/>
  <c r="F44" i="1"/>
  <c r="J44" i="1"/>
  <c r="O44" i="1"/>
  <c r="F45" i="1"/>
  <c r="J45" i="1"/>
  <c r="O45" i="1"/>
  <c r="F22" i="2"/>
  <c r="J22" i="2"/>
  <c r="O22" i="2"/>
  <c r="F21" i="2"/>
  <c r="J21" i="2"/>
  <c r="O21" i="2"/>
  <c r="F15" i="2"/>
  <c r="J15" i="2"/>
  <c r="O15" i="2"/>
  <c r="F16" i="2"/>
  <c r="J16" i="2"/>
  <c r="O16" i="2"/>
  <c r="F17" i="2"/>
  <c r="J17" i="2"/>
  <c r="O17" i="2"/>
  <c r="F18" i="2"/>
  <c r="J18" i="2"/>
  <c r="O18" i="2"/>
  <c r="F19" i="2"/>
  <c r="J19" i="2"/>
  <c r="O19" i="2"/>
  <c r="F20" i="2"/>
  <c r="J20" i="2"/>
  <c r="O20" i="2"/>
  <c r="J18" i="1"/>
  <c r="J19" i="1"/>
  <c r="J20" i="1"/>
  <c r="F18" i="1"/>
  <c r="F19" i="1"/>
  <c r="F20" i="1"/>
  <c r="O18" i="1"/>
  <c r="O19" i="1"/>
  <c r="O20" i="1"/>
  <c r="O17" i="1"/>
  <c r="F17" i="1"/>
  <c r="J17" i="1"/>
  <c r="O21" i="1"/>
  <c r="J21" i="1"/>
  <c r="F21" i="1"/>
  <c r="Q21" i="1" s="1"/>
  <c r="O22" i="1"/>
  <c r="F22" i="1"/>
  <c r="J22" i="1"/>
  <c r="O23" i="1"/>
  <c r="J23" i="1"/>
  <c r="F23" i="1"/>
  <c r="Q23" i="1" s="1"/>
  <c r="O24" i="1"/>
  <c r="F24" i="1"/>
  <c r="J24" i="1"/>
  <c r="O25" i="1"/>
  <c r="F25" i="1"/>
  <c r="J25" i="1"/>
  <c r="O26" i="1"/>
  <c r="J26" i="1"/>
  <c r="F26" i="1"/>
  <c r="H16" i="5"/>
  <c r="H17" i="5"/>
  <c r="H18" i="5"/>
  <c r="H15" i="5"/>
  <c r="H19" i="5"/>
  <c r="H20" i="5"/>
  <c r="H21" i="5"/>
  <c r="H22" i="5"/>
  <c r="H23" i="5"/>
  <c r="H24" i="5"/>
  <c r="I24" i="5" s="1"/>
  <c r="H25" i="5"/>
  <c r="H26" i="5"/>
  <c r="H27" i="5"/>
  <c r="H28" i="5"/>
  <c r="H29" i="5"/>
  <c r="H30" i="5"/>
  <c r="H31" i="5"/>
  <c r="H32" i="5"/>
  <c r="I32" i="5" s="1"/>
  <c r="H33" i="5"/>
  <c r="F29" i="2"/>
  <c r="J29" i="2"/>
  <c r="O29" i="2"/>
  <c r="F23" i="2"/>
  <c r="O23" i="2"/>
  <c r="J23" i="2"/>
  <c r="F24" i="2"/>
  <c r="O24" i="2"/>
  <c r="J24" i="2"/>
  <c r="F25" i="2"/>
  <c r="O25" i="2"/>
  <c r="J25" i="2"/>
  <c r="F26" i="2"/>
  <c r="O26" i="2"/>
  <c r="J26" i="2"/>
  <c r="F27" i="2"/>
  <c r="O27" i="2"/>
  <c r="J27" i="2"/>
  <c r="F28" i="2"/>
  <c r="O28" i="2"/>
  <c r="J28" i="2"/>
  <c r="F30" i="2"/>
  <c r="O30" i="2"/>
  <c r="J30" i="2"/>
  <c r="O27" i="1"/>
  <c r="O28" i="1"/>
  <c r="O29" i="1"/>
  <c r="O30" i="1"/>
  <c r="O31" i="1"/>
  <c r="O32" i="1"/>
  <c r="O33" i="1"/>
  <c r="O34" i="1"/>
  <c r="O35" i="1"/>
  <c r="J27" i="1"/>
  <c r="F27" i="1"/>
  <c r="J28" i="1"/>
  <c r="F28" i="1"/>
  <c r="Q28" i="1" s="1"/>
  <c r="J29" i="1"/>
  <c r="F29" i="1"/>
  <c r="Q29" i="1" s="1"/>
  <c r="F30" i="1"/>
  <c r="J30" i="1"/>
  <c r="F31" i="1"/>
  <c r="Q31" i="1" s="1"/>
  <c r="J31" i="1"/>
  <c r="J32" i="1"/>
  <c r="F32" i="1"/>
  <c r="J33" i="1"/>
  <c r="F33" i="1"/>
  <c r="F34" i="1"/>
  <c r="J34" i="1"/>
  <c r="J35" i="1"/>
  <c r="F35" i="1"/>
  <c r="Q35" i="1" s="1"/>
  <c r="Q33" i="1" l="1"/>
  <c r="Q22" i="1"/>
  <c r="Q17" i="2"/>
  <c r="R25" i="5"/>
  <c r="R20" i="5"/>
  <c r="R17" i="5"/>
  <c r="R27" i="5"/>
  <c r="R26" i="5"/>
  <c r="R13" i="5"/>
  <c r="R22" i="5"/>
  <c r="I23" i="5"/>
  <c r="I39" i="5"/>
  <c r="I28" i="5"/>
  <c r="I21" i="5"/>
  <c r="I16" i="5"/>
  <c r="I38" i="5"/>
  <c r="I40" i="5"/>
  <c r="I15" i="5"/>
  <c r="I30" i="5"/>
  <c r="I33" i="5"/>
  <c r="I25" i="5"/>
  <c r="I34" i="5"/>
  <c r="I31" i="5"/>
  <c r="Q44" i="1"/>
  <c r="Q25" i="1"/>
  <c r="Q30" i="2"/>
  <c r="I29" i="5"/>
  <c r="Q41" i="1"/>
  <c r="Q34" i="1"/>
  <c r="Q24" i="1"/>
  <c r="R19" i="5"/>
  <c r="Q32" i="1"/>
  <c r="Q18" i="2"/>
  <c r="Q27" i="2"/>
  <c r="Q42" i="1"/>
  <c r="Q20" i="2"/>
  <c r="R16" i="5"/>
  <c r="Q19" i="2"/>
  <c r="Q28" i="2"/>
  <c r="Q43" i="1"/>
  <c r="R24" i="5"/>
  <c r="Q26" i="2"/>
  <c r="Q40" i="1"/>
  <c r="I27" i="5"/>
  <c r="I20" i="5"/>
  <c r="Q25" i="2"/>
  <c r="I42" i="5"/>
  <c r="I26" i="5"/>
  <c r="I19" i="5"/>
  <c r="Q17" i="1"/>
  <c r="Q15" i="2"/>
  <c r="R23" i="5"/>
  <c r="Q27" i="1"/>
  <c r="Q24" i="2"/>
  <c r="I41" i="5"/>
  <c r="I17" i="5"/>
  <c r="Q19" i="1"/>
  <c r="Q22" i="2"/>
  <c r="Q36" i="1"/>
  <c r="I22" i="5"/>
  <c r="Q29" i="2"/>
  <c r="Q18" i="1"/>
  <c r="Q30" i="1"/>
  <c r="Q16" i="2"/>
  <c r="R21" i="5"/>
  <c r="Q21" i="2"/>
  <c r="Q23" i="2"/>
  <c r="I18" i="5"/>
  <c r="Q20" i="1"/>
  <c r="Q26" i="1"/>
  <c r="Q45" i="1"/>
  <c r="R23" i="1" l="1"/>
  <c r="R42" i="1"/>
  <c r="R21" i="2"/>
  <c r="R20" i="2"/>
  <c r="R16" i="2"/>
  <c r="R15" i="2"/>
  <c r="R19" i="2"/>
  <c r="R17" i="2"/>
  <c r="R22" i="2"/>
  <c r="R25" i="2"/>
  <c r="R18" i="2"/>
  <c r="R43" i="1"/>
  <c r="R26" i="1"/>
  <c r="R32" i="1"/>
  <c r="R34" i="1"/>
  <c r="R31" i="1"/>
  <c r="R35" i="1"/>
  <c r="R30" i="1"/>
  <c r="R29" i="1"/>
  <c r="R33" i="1"/>
  <c r="R28" i="1"/>
  <c r="R27" i="1"/>
  <c r="R36" i="1"/>
  <c r="R18" i="1"/>
  <c r="R20" i="1"/>
  <c r="R19" i="1"/>
  <c r="R24" i="2"/>
  <c r="R27" i="2"/>
  <c r="R28" i="2"/>
  <c r="R29" i="2"/>
  <c r="R26" i="2"/>
  <c r="R30" i="2"/>
  <c r="R24" i="1"/>
  <c r="R40" i="1"/>
  <c r="R44" i="1"/>
  <c r="R25" i="1"/>
  <c r="R22" i="1"/>
  <c r="R21" i="1"/>
  <c r="R41" i="1"/>
  <c r="R17" i="1"/>
  <c r="R23" i="2"/>
</calcChain>
</file>

<file path=xl/sharedStrings.xml><?xml version="1.0" encoding="utf-8"?>
<sst xmlns="http://schemas.openxmlformats.org/spreadsheetml/2006/main" count="280" uniqueCount="152">
  <si>
    <t>目</t>
    <phoneticPr fontId="4" type="noConversion"/>
  </si>
  <si>
    <t>得</t>
    <phoneticPr fontId="4" type="noConversion"/>
  </si>
  <si>
    <t>集</t>
    <phoneticPr fontId="4" type="noConversion"/>
  </si>
  <si>
    <t>校</t>
    <phoneticPr fontId="4" type="noConversion"/>
  </si>
  <si>
    <t>曠</t>
    <phoneticPr fontId="4" type="noConversion"/>
  </si>
  <si>
    <t>遲</t>
    <phoneticPr fontId="4" type="noConversion"/>
  </si>
  <si>
    <t>體</t>
    <phoneticPr fontId="4" type="noConversion"/>
  </si>
  <si>
    <t>口</t>
    <phoneticPr fontId="4" type="noConversion"/>
  </si>
  <si>
    <t>會</t>
    <phoneticPr fontId="4" type="noConversion"/>
  </si>
  <si>
    <t>區</t>
    <phoneticPr fontId="4" type="noConversion"/>
  </si>
  <si>
    <t>到</t>
    <phoneticPr fontId="4" type="noConversion"/>
  </si>
  <si>
    <t>表</t>
    <phoneticPr fontId="4" type="noConversion"/>
  </si>
  <si>
    <t>登</t>
    <phoneticPr fontId="4" type="noConversion"/>
  </si>
  <si>
    <t>服</t>
    <phoneticPr fontId="4" type="noConversion"/>
  </si>
  <si>
    <t>違</t>
    <phoneticPr fontId="4" type="noConversion"/>
  </si>
  <si>
    <t>早</t>
    <phoneticPr fontId="4" type="noConversion"/>
  </si>
  <si>
    <t>分</t>
    <phoneticPr fontId="4" type="noConversion"/>
  </si>
  <si>
    <t>次</t>
    <phoneticPr fontId="4" type="noConversion"/>
  </si>
  <si>
    <t>記</t>
    <phoneticPr fontId="4" type="noConversion"/>
  </si>
  <si>
    <t>儀</t>
    <phoneticPr fontId="4" type="noConversion"/>
  </si>
  <si>
    <t>規</t>
    <phoneticPr fontId="4" type="noConversion"/>
  </si>
  <si>
    <t>課</t>
    <phoneticPr fontId="4" type="noConversion"/>
  </si>
  <si>
    <t>退</t>
    <phoneticPr fontId="4" type="noConversion"/>
  </si>
  <si>
    <t>機三甲</t>
    <phoneticPr fontId="4" type="noConversion"/>
  </si>
  <si>
    <t>機三乙</t>
    <phoneticPr fontId="4" type="noConversion"/>
  </si>
  <si>
    <t>圖三甲</t>
    <phoneticPr fontId="4" type="noConversion"/>
  </si>
  <si>
    <t>圖三乙</t>
    <phoneticPr fontId="4" type="noConversion"/>
  </si>
  <si>
    <t>板三甲</t>
    <phoneticPr fontId="4" type="noConversion"/>
  </si>
  <si>
    <t>板三乙</t>
    <phoneticPr fontId="4" type="noConversion"/>
  </si>
  <si>
    <t>模三甲</t>
    <phoneticPr fontId="4" type="noConversion"/>
  </si>
  <si>
    <t>模三乙</t>
    <phoneticPr fontId="4" type="noConversion"/>
  </si>
  <si>
    <t>汽三甲</t>
    <phoneticPr fontId="4" type="noConversion"/>
  </si>
  <si>
    <t>汽三乙</t>
    <phoneticPr fontId="4" type="noConversion"/>
  </si>
  <si>
    <t>機二甲</t>
    <phoneticPr fontId="4" type="noConversion"/>
  </si>
  <si>
    <t>機二乙</t>
    <phoneticPr fontId="4" type="noConversion"/>
  </si>
  <si>
    <t>圖二甲</t>
    <phoneticPr fontId="4" type="noConversion"/>
  </si>
  <si>
    <t>圖二乙</t>
    <phoneticPr fontId="4" type="noConversion"/>
  </si>
  <si>
    <t>板二甲</t>
    <phoneticPr fontId="4" type="noConversion"/>
  </si>
  <si>
    <t>板二乙</t>
    <phoneticPr fontId="4" type="noConversion"/>
  </si>
  <si>
    <t>模二甲</t>
    <phoneticPr fontId="4" type="noConversion"/>
  </si>
  <si>
    <t>模二乙</t>
    <phoneticPr fontId="4" type="noConversion"/>
  </si>
  <si>
    <t>汽二甲</t>
    <phoneticPr fontId="4" type="noConversion"/>
  </si>
  <si>
    <t>汽二乙</t>
    <phoneticPr fontId="4" type="noConversion"/>
  </si>
  <si>
    <t>機一甲</t>
    <phoneticPr fontId="4" type="noConversion"/>
  </si>
  <si>
    <t>機一乙</t>
    <phoneticPr fontId="4" type="noConversion"/>
  </si>
  <si>
    <t>圖一甲</t>
    <phoneticPr fontId="4" type="noConversion"/>
  </si>
  <si>
    <t>圖一乙</t>
    <phoneticPr fontId="4" type="noConversion"/>
  </si>
  <si>
    <t>板一甲</t>
    <phoneticPr fontId="4" type="noConversion"/>
  </si>
  <si>
    <t>板一乙</t>
    <phoneticPr fontId="4" type="noConversion"/>
  </si>
  <si>
    <t>模一甲</t>
    <phoneticPr fontId="4" type="noConversion"/>
  </si>
  <si>
    <t>模一乙</t>
    <phoneticPr fontId="4" type="noConversion"/>
  </si>
  <si>
    <t>汽一甲</t>
    <phoneticPr fontId="4" type="noConversion"/>
  </si>
  <si>
    <t>汽一乙</t>
    <phoneticPr fontId="4" type="noConversion"/>
  </si>
  <si>
    <t>項</t>
    <phoneticPr fontId="4" type="noConversion"/>
  </si>
  <si>
    <t>名</t>
    <phoneticPr fontId="4" type="noConversion"/>
  </si>
  <si>
    <t>秩</t>
    <phoneticPr fontId="4" type="noConversion"/>
  </si>
  <si>
    <t>團</t>
    <phoneticPr fontId="4" type="noConversion"/>
  </si>
  <si>
    <t>門</t>
    <phoneticPr fontId="4" type="noConversion"/>
  </si>
  <si>
    <t>班</t>
    <phoneticPr fontId="4" type="noConversion"/>
  </si>
  <si>
    <t>級</t>
    <phoneticPr fontId="4" type="noConversion"/>
  </si>
  <si>
    <t>序</t>
    <phoneticPr fontId="4" type="noConversion"/>
  </si>
  <si>
    <t>現</t>
    <phoneticPr fontId="4" type="noConversion"/>
  </si>
  <si>
    <t>貿二甲</t>
    <phoneticPr fontId="4" type="noConversion"/>
  </si>
  <si>
    <t>貿二乙</t>
    <phoneticPr fontId="4" type="noConversion"/>
  </si>
  <si>
    <t>商二甲</t>
    <phoneticPr fontId="4" type="noConversion"/>
  </si>
  <si>
    <t>商二乙</t>
    <phoneticPr fontId="4" type="noConversion"/>
  </si>
  <si>
    <t>資二甲</t>
    <phoneticPr fontId="4" type="noConversion"/>
  </si>
  <si>
    <t>資二乙</t>
    <phoneticPr fontId="4" type="noConversion"/>
  </si>
  <si>
    <t>貿一甲</t>
    <phoneticPr fontId="4" type="noConversion"/>
  </si>
  <si>
    <t>貿一乙</t>
    <phoneticPr fontId="4" type="noConversion"/>
  </si>
  <si>
    <t>商一甲</t>
    <phoneticPr fontId="4" type="noConversion"/>
  </si>
  <si>
    <t>商一乙</t>
    <phoneticPr fontId="4" type="noConversion"/>
  </si>
  <si>
    <t>資一甲</t>
    <phoneticPr fontId="4" type="noConversion"/>
  </si>
  <si>
    <t>資一乙</t>
    <phoneticPr fontId="4" type="noConversion"/>
  </si>
  <si>
    <t>科       別</t>
    <phoneticPr fontId="4" type="noConversion"/>
  </si>
  <si>
    <t>工                                              科</t>
    <phoneticPr fontId="4" type="noConversion"/>
  </si>
  <si>
    <t>商                                               科</t>
    <phoneticPr fontId="4" type="noConversion"/>
  </si>
  <si>
    <t>成</t>
    <phoneticPr fontId="4" type="noConversion"/>
  </si>
  <si>
    <t>績</t>
    <phoneticPr fontId="4" type="noConversion"/>
  </si>
  <si>
    <t xml:space="preserve"> 科      別</t>
    <phoneticPr fontId="4" type="noConversion"/>
  </si>
  <si>
    <t>檢</t>
    <phoneticPr fontId="4" type="noConversion"/>
  </si>
  <si>
    <t>討</t>
    <phoneticPr fontId="4" type="noConversion"/>
  </si>
  <si>
    <t>建</t>
    <phoneticPr fontId="4" type="noConversion"/>
  </si>
  <si>
    <t>議</t>
    <phoneticPr fontId="4" type="noConversion"/>
  </si>
  <si>
    <t xml:space="preserve">分 </t>
    <phoneticPr fontId="4" type="noConversion"/>
  </si>
  <si>
    <t>與</t>
    <phoneticPr fontId="4" type="noConversion"/>
  </si>
  <si>
    <t>應一甲</t>
    <phoneticPr fontId="4" type="noConversion"/>
  </si>
  <si>
    <t>校　　　長</t>
    <phoneticPr fontId="3" type="noConversion"/>
  </si>
  <si>
    <t>生　輔　組　長</t>
    <phoneticPr fontId="3" type="noConversion"/>
  </si>
  <si>
    <t>學　務　主　任</t>
    <phoneticPr fontId="3" type="noConversion"/>
  </si>
  <si>
    <t>教師</t>
    <phoneticPr fontId="4" type="noConversion"/>
  </si>
  <si>
    <t>學生</t>
    <phoneticPr fontId="4" type="noConversion"/>
  </si>
  <si>
    <t>加扣</t>
    <phoneticPr fontId="4" type="noConversion"/>
  </si>
  <si>
    <t>總</t>
    <phoneticPr fontId="4" type="noConversion"/>
  </si>
  <si>
    <t>名</t>
    <phoneticPr fontId="4" type="noConversion"/>
  </si>
  <si>
    <t xml:space="preserve">評分 </t>
    <phoneticPr fontId="4" type="noConversion"/>
  </si>
  <si>
    <t>分</t>
    <phoneticPr fontId="4" type="noConversion"/>
  </si>
  <si>
    <t>次</t>
    <phoneticPr fontId="4" type="noConversion"/>
  </si>
  <si>
    <t>秩      序</t>
    <phoneticPr fontId="4" type="noConversion"/>
  </si>
  <si>
    <t xml:space="preserve">服 儀 禮 節 </t>
    <phoneticPr fontId="4" type="noConversion"/>
  </si>
  <si>
    <t xml:space="preserve">考       勤 </t>
    <phoneticPr fontId="4" type="noConversion"/>
  </si>
  <si>
    <t>總</t>
    <phoneticPr fontId="3" type="noConversion"/>
  </si>
  <si>
    <t>分</t>
    <phoneticPr fontId="3" type="noConversion"/>
  </si>
  <si>
    <t>事</t>
    <phoneticPr fontId="3" type="noConversion"/>
  </si>
  <si>
    <t>病</t>
    <phoneticPr fontId="3" type="noConversion"/>
  </si>
  <si>
    <t>假</t>
    <phoneticPr fontId="3" type="noConversion"/>
  </si>
  <si>
    <t>主　任　教　官</t>
    <phoneticPr fontId="3" type="noConversion"/>
  </si>
  <si>
    <t>貿三甲</t>
    <phoneticPr fontId="4" type="noConversion"/>
  </si>
  <si>
    <t>貿三乙</t>
    <phoneticPr fontId="4" type="noConversion"/>
  </si>
  <si>
    <t>商三甲</t>
    <phoneticPr fontId="4" type="noConversion"/>
  </si>
  <si>
    <t>商三乙</t>
    <phoneticPr fontId="4" type="noConversion"/>
  </si>
  <si>
    <t>資三甲</t>
    <phoneticPr fontId="4" type="noConversion"/>
  </si>
  <si>
    <t>資三乙</t>
    <phoneticPr fontId="4" type="noConversion"/>
  </si>
  <si>
    <t>應二甲</t>
    <phoneticPr fontId="4" type="noConversion"/>
  </si>
  <si>
    <t>應一乙</t>
    <phoneticPr fontId="4" type="noConversion"/>
  </si>
  <si>
    <t>貿三乙</t>
  </si>
  <si>
    <t>商三甲</t>
  </si>
  <si>
    <t>商三乙</t>
  </si>
  <si>
    <t>資三甲</t>
  </si>
  <si>
    <t>資三乙</t>
  </si>
  <si>
    <t>生　輔　組　長</t>
    <phoneticPr fontId="3" type="noConversion"/>
  </si>
  <si>
    <t>主　任　教　官</t>
    <phoneticPr fontId="3" type="noConversion"/>
  </si>
  <si>
    <t>學　務　主　任</t>
    <phoneticPr fontId="3" type="noConversion"/>
  </si>
  <si>
    <t>校　　　　長</t>
    <phoneticPr fontId="3" type="noConversion"/>
  </si>
  <si>
    <t>名</t>
    <phoneticPr fontId="3" type="noConversion"/>
  </si>
  <si>
    <t>與</t>
    <phoneticPr fontId="3" type="noConversion"/>
  </si>
  <si>
    <t>應三甲</t>
    <phoneticPr fontId="4" type="noConversion"/>
  </si>
  <si>
    <t>應二乙</t>
    <phoneticPr fontId="4" type="noConversion"/>
  </si>
  <si>
    <t>應三甲</t>
    <phoneticPr fontId="4" type="noConversion"/>
  </si>
  <si>
    <t>衛　生　組　長</t>
    <phoneticPr fontId="3" type="noConversion"/>
  </si>
  <si>
    <t>主　任　教　官</t>
    <phoneticPr fontId="3" type="noConversion"/>
  </si>
  <si>
    <t>學　務　主　任</t>
    <phoneticPr fontId="3" type="noConversion"/>
  </si>
  <si>
    <t>校　　　長</t>
    <phoneticPr fontId="3" type="noConversion"/>
  </si>
  <si>
    <t>應三乙</t>
    <phoneticPr fontId="4" type="noConversion"/>
  </si>
  <si>
    <t>應三乙</t>
    <phoneticPr fontId="4" type="noConversion"/>
  </si>
  <si>
    <t>門服一</t>
    <phoneticPr fontId="4" type="noConversion"/>
  </si>
  <si>
    <t>餐服一</t>
    <phoneticPr fontId="4" type="noConversion"/>
  </si>
  <si>
    <t>汽美一</t>
    <phoneticPr fontId="4" type="noConversion"/>
  </si>
  <si>
    <t>門服一</t>
    <phoneticPr fontId="4" type="noConversion"/>
  </si>
  <si>
    <t>餐服一</t>
    <phoneticPr fontId="4" type="noConversion"/>
  </si>
  <si>
    <t>汽美一</t>
    <phoneticPr fontId="4" type="noConversion"/>
  </si>
  <si>
    <t>門服二</t>
  </si>
  <si>
    <t>餐服二</t>
  </si>
  <si>
    <t>汽美二</t>
  </si>
  <si>
    <t>門服三</t>
  </si>
  <si>
    <t>餐服三</t>
  </si>
  <si>
    <t>汽美三</t>
  </si>
  <si>
    <t>校園通打卡率達成</t>
    <phoneticPr fontId="3" type="noConversion"/>
  </si>
  <si>
    <t>校園通打卡率前三</t>
    <phoneticPr fontId="3" type="noConversion"/>
  </si>
  <si>
    <t>新 北 市 立 三 重 商 工   １１４   學 年 度  第   ２   學 期  第   １５   週  整 潔 競 賽 成 績 公 布 表</t>
    <phoneticPr fontId="4" type="noConversion"/>
  </si>
  <si>
    <t>新 北 市 立 三 重 商 工  １１４  學 年 度  第   ２   學 期  商 科  第   １５   週  秩 序 評 分 表</t>
    <phoneticPr fontId="4" type="noConversion"/>
  </si>
  <si>
    <t>新 北 市 立 三 重 商 工   １１４  學 年 度  第　２　學 期  工 科  第　１５　週  秩 序 評 分 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</si>
</sst>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0.0_ "/>
    <numFmt numFmtId="177" formatCode="0_ "/>
    <numFmt numFmtId="178" formatCode="0.0_);[Red]\(0.0\)"/>
    <numFmt numFmtId="179" formatCode="#,##0.0"/>
    <numFmt numFmtId="180" formatCode="0.000_);[Red]\(0.000\)"/>
    <numFmt numFmtId="181" formatCode="0_);[Red]\(0\)"/>
    <numFmt numFmtId="182" formatCode="0.000_ "/>
  </numFmts>
  <fonts count="21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b/>
      <sz val="2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b/>
      <sz val="18"/>
      <name val="新細明體"/>
      <family val="1"/>
      <charset val="136"/>
    </font>
    <font>
      <b/>
      <sz val="20"/>
      <name val="新細明體"/>
      <family val="1"/>
      <charset val="136"/>
    </font>
    <font>
      <sz val="20"/>
      <name val="新細明體"/>
      <family val="1"/>
      <charset val="136"/>
    </font>
    <font>
      <b/>
      <sz val="16"/>
      <name val="新細明體"/>
      <family val="1"/>
      <charset val="136"/>
    </font>
    <font>
      <b/>
      <sz val="14"/>
      <name val="新細明體"/>
      <family val="1"/>
      <charset val="136"/>
    </font>
    <font>
      <b/>
      <sz val="12"/>
      <name val="新細明體"/>
      <family val="1"/>
      <charset val="136"/>
    </font>
    <font>
      <sz val="16"/>
      <name val="新細明體"/>
      <family val="1"/>
      <charset val="136"/>
    </font>
    <font>
      <sz val="12"/>
      <name val="新細明體"/>
      <family val="1"/>
      <charset val="136"/>
    </font>
    <font>
      <b/>
      <sz val="24"/>
      <name val="新細明體"/>
      <family val="1"/>
      <charset val="136"/>
    </font>
    <font>
      <sz val="18"/>
      <name val="新細明體"/>
      <family val="1"/>
      <charset val="136"/>
    </font>
    <font>
      <b/>
      <sz val="26"/>
      <name val="新細明體"/>
      <family val="1"/>
      <charset val="136"/>
    </font>
    <font>
      <sz val="22"/>
      <name val="新細明體"/>
      <family val="1"/>
      <charset val="136"/>
    </font>
    <font>
      <b/>
      <sz val="28"/>
      <name val="新細明體"/>
      <family val="1"/>
      <charset val="136"/>
    </font>
    <font>
      <sz val="24"/>
      <name val="新細明體"/>
      <family val="1"/>
      <charset val="136"/>
    </font>
    <font>
      <b/>
      <sz val="21"/>
      <name val="新細明體"/>
      <family val="1"/>
      <charset val="136"/>
    </font>
    <font>
      <sz val="28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393">
    <xf numFmtId="0" fontId="0" fillId="0" borderId="0" xfId="0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center"/>
    </xf>
    <xf numFmtId="9" fontId="12" fillId="0" borderId="0" xfId="2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2" fillId="0" borderId="0" xfId="0" applyFont="1">
      <alignment vertical="center"/>
    </xf>
    <xf numFmtId="0" fontId="12" fillId="0" borderId="0" xfId="0" applyFont="1" applyBorder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3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177" fontId="9" fillId="0" borderId="0" xfId="0" applyNumberFormat="1" applyFont="1" applyBorder="1" applyAlignment="1">
      <alignment horizontal="center"/>
    </xf>
    <xf numFmtId="0" fontId="6" fillId="0" borderId="0" xfId="1" applyFont="1" applyBorder="1"/>
    <xf numFmtId="0" fontId="12" fillId="0" borderId="0" xfId="1" applyFont="1" applyBorder="1"/>
    <xf numFmtId="0" fontId="1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16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81" fontId="8" fillId="0" borderId="14" xfId="0" applyNumberFormat="1" applyFont="1" applyBorder="1" applyAlignment="1">
      <alignment horizontal="right" vertical="center"/>
    </xf>
    <xf numFmtId="181" fontId="8" fillId="0" borderId="15" xfId="0" applyNumberFormat="1" applyFont="1" applyBorder="1" applyAlignment="1">
      <alignment horizontal="righ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6" fillId="0" borderId="2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16" fillId="0" borderId="0" xfId="0" applyFont="1" applyBorder="1">
      <alignment vertical="center"/>
    </xf>
    <xf numFmtId="0" fontId="16" fillId="0" borderId="1" xfId="0" applyFont="1" applyBorder="1" applyAlignment="1">
      <alignment horizontal="center" vertical="justify"/>
    </xf>
    <xf numFmtId="0" fontId="16" fillId="0" borderId="1" xfId="0" applyFont="1" applyBorder="1">
      <alignment vertical="center"/>
    </xf>
    <xf numFmtId="0" fontId="18" fillId="0" borderId="2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18" fillId="0" borderId="1" xfId="0" applyFont="1" applyBorder="1" applyAlignment="1">
      <alignment horizontal="center" vertical="justify"/>
    </xf>
    <xf numFmtId="0" fontId="18" fillId="0" borderId="1" xfId="0" applyFont="1" applyBorder="1">
      <alignment vertical="center"/>
    </xf>
    <xf numFmtId="0" fontId="13" fillId="0" borderId="2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27" xfId="0" applyFont="1" applyBorder="1">
      <alignment vertical="center"/>
    </xf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181" fontId="2" fillId="0" borderId="30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justify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41" fontId="5" fillId="0" borderId="30" xfId="0" applyNumberFormat="1" applyFont="1" applyBorder="1" applyAlignment="1">
      <alignment horizontal="center" vertical="center"/>
    </xf>
    <xf numFmtId="41" fontId="5" fillId="0" borderId="31" xfId="0" applyNumberFormat="1" applyFont="1" applyBorder="1" applyAlignment="1">
      <alignment horizontal="center" vertical="center"/>
    </xf>
    <xf numFmtId="177" fontId="19" fillId="0" borderId="14" xfId="0" applyNumberFormat="1" applyFont="1" applyBorder="1" applyAlignment="1">
      <alignment horizontal="center" vertical="center"/>
    </xf>
    <xf numFmtId="177" fontId="19" fillId="0" borderId="18" xfId="0" applyNumberFormat="1" applyFont="1" applyBorder="1" applyAlignment="1">
      <alignment horizontal="center" vertical="center"/>
    </xf>
    <xf numFmtId="180" fontId="19" fillId="0" borderId="32" xfId="0" applyNumberFormat="1" applyFont="1" applyFill="1" applyBorder="1" applyAlignment="1">
      <alignment vertical="center"/>
    </xf>
    <xf numFmtId="180" fontId="19" fillId="0" borderId="33" xfId="0" applyNumberFormat="1" applyFont="1" applyFill="1" applyBorder="1" applyAlignment="1">
      <alignment horizontal="center" vertical="center"/>
    </xf>
    <xf numFmtId="180" fontId="19" fillId="0" borderId="34" xfId="0" applyNumberFormat="1" applyFont="1" applyFill="1" applyBorder="1" applyAlignment="1">
      <alignment horizontal="center" vertical="center"/>
    </xf>
    <xf numFmtId="177" fontId="19" fillId="0" borderId="32" xfId="0" applyNumberFormat="1" applyFont="1" applyFill="1" applyBorder="1" applyAlignment="1">
      <alignment horizontal="center" vertical="center"/>
    </xf>
    <xf numFmtId="0" fontId="19" fillId="0" borderId="35" xfId="0" applyNumberFormat="1" applyFont="1" applyFill="1" applyBorder="1" applyAlignment="1">
      <alignment horizontal="center" vertical="center"/>
    </xf>
    <xf numFmtId="0" fontId="19" fillId="0" borderId="33" xfId="0" applyNumberFormat="1" applyFont="1" applyFill="1" applyBorder="1" applyAlignment="1">
      <alignment horizontal="center" vertical="center"/>
    </xf>
    <xf numFmtId="182" fontId="19" fillId="0" borderId="34" xfId="0" applyNumberFormat="1" applyFont="1" applyFill="1" applyBorder="1" applyAlignment="1">
      <alignment horizontal="center" vertical="center"/>
    </xf>
    <xf numFmtId="176" fontId="19" fillId="0" borderId="32" xfId="0" applyNumberFormat="1" applyFont="1" applyFill="1" applyBorder="1" applyAlignment="1">
      <alignment horizontal="center" vertical="center"/>
    </xf>
    <xf numFmtId="176" fontId="19" fillId="0" borderId="35" xfId="0" applyNumberFormat="1" applyFont="1" applyFill="1" applyBorder="1" applyAlignment="1">
      <alignment horizontal="center" vertical="center"/>
    </xf>
    <xf numFmtId="180" fontId="19" fillId="0" borderId="30" xfId="0" applyNumberFormat="1" applyFont="1" applyFill="1" applyBorder="1" applyAlignment="1">
      <alignment horizontal="center" vertical="center"/>
    </xf>
    <xf numFmtId="180" fontId="19" fillId="0" borderId="38" xfId="0" applyNumberFormat="1" applyFont="1" applyFill="1" applyBorder="1" applyAlignment="1">
      <alignment horizontal="center" vertical="center"/>
    </xf>
    <xf numFmtId="180" fontId="19" fillId="0" borderId="39" xfId="0" applyNumberFormat="1" applyFont="1" applyFill="1" applyBorder="1" applyAlignment="1">
      <alignment horizontal="center" vertical="center"/>
    </xf>
    <xf numFmtId="180" fontId="19" fillId="0" borderId="40" xfId="0" applyNumberFormat="1" applyFont="1" applyFill="1" applyBorder="1" applyAlignment="1">
      <alignment horizontal="center" vertical="center"/>
    </xf>
    <xf numFmtId="177" fontId="19" fillId="0" borderId="38" xfId="0" applyNumberFormat="1" applyFont="1" applyFill="1" applyBorder="1" applyAlignment="1">
      <alignment horizontal="center" vertical="center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39" xfId="0" applyNumberFormat="1" applyFont="1" applyFill="1" applyBorder="1" applyAlignment="1">
      <alignment horizontal="center" vertical="center"/>
    </xf>
    <xf numFmtId="176" fontId="19" fillId="0" borderId="38" xfId="0" applyNumberFormat="1" applyFont="1" applyFill="1" applyBorder="1" applyAlignment="1">
      <alignment horizontal="center" vertical="center"/>
    </xf>
    <xf numFmtId="176" fontId="19" fillId="0" borderId="41" xfId="0" applyNumberFormat="1" applyFont="1" applyFill="1" applyBorder="1" applyAlignment="1">
      <alignment horizontal="center" vertical="center"/>
    </xf>
    <xf numFmtId="180" fontId="19" fillId="0" borderId="14" xfId="0" applyNumberFormat="1" applyFont="1" applyFill="1" applyBorder="1" applyAlignment="1">
      <alignment horizontal="center" vertical="center"/>
    </xf>
    <xf numFmtId="180" fontId="19" fillId="0" borderId="32" xfId="0" applyNumberFormat="1" applyFont="1" applyFill="1" applyBorder="1" applyAlignment="1">
      <alignment horizontal="center" vertical="center"/>
    </xf>
    <xf numFmtId="180" fontId="19" fillId="0" borderId="43" xfId="0" applyNumberFormat="1" applyFont="1" applyFill="1" applyBorder="1" applyAlignment="1">
      <alignment horizontal="center" vertical="center"/>
    </xf>
    <xf numFmtId="180" fontId="19" fillId="0" borderId="44" xfId="0" applyNumberFormat="1" applyFont="1" applyFill="1" applyBorder="1" applyAlignment="1">
      <alignment horizontal="center" vertical="center"/>
    </xf>
    <xf numFmtId="177" fontId="19" fillId="0" borderId="43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19" fillId="0" borderId="44" xfId="0" applyNumberFormat="1" applyFont="1" applyFill="1" applyBorder="1" applyAlignment="1">
      <alignment horizontal="center" vertical="center"/>
    </xf>
    <xf numFmtId="176" fontId="19" fillId="0" borderId="43" xfId="0" applyNumberFormat="1" applyFont="1" applyFill="1" applyBorder="1" applyAlignment="1">
      <alignment horizontal="center" vertical="center"/>
    </xf>
    <xf numFmtId="176" fontId="19" fillId="0" borderId="45" xfId="0" applyNumberFormat="1" applyFont="1" applyFill="1" applyBorder="1" applyAlignment="1">
      <alignment horizontal="center" vertical="center"/>
    </xf>
    <xf numFmtId="180" fontId="19" fillId="0" borderId="16" xfId="0" applyNumberFormat="1" applyFont="1" applyFill="1" applyBorder="1" applyAlignment="1">
      <alignment horizontal="center" vertical="center"/>
    </xf>
    <xf numFmtId="180" fontId="19" fillId="0" borderId="47" xfId="0" applyNumberFormat="1" applyFont="1" applyFill="1" applyBorder="1" applyAlignment="1">
      <alignment horizontal="center" vertical="center"/>
    </xf>
    <xf numFmtId="180" fontId="19" fillId="0" borderId="48" xfId="0" applyNumberFormat="1" applyFont="1" applyFill="1" applyBorder="1" applyAlignment="1">
      <alignment horizontal="center" vertical="center"/>
    </xf>
    <xf numFmtId="180" fontId="19" fillId="0" borderId="26" xfId="0" applyNumberFormat="1" applyFont="1" applyFill="1" applyBorder="1" applyAlignment="1">
      <alignment horizontal="center" vertical="center"/>
    </xf>
    <xf numFmtId="180" fontId="19" fillId="0" borderId="25" xfId="0" applyNumberFormat="1" applyFont="1" applyFill="1" applyBorder="1" applyAlignment="1">
      <alignment horizontal="center" vertical="center"/>
    </xf>
    <xf numFmtId="180" fontId="19" fillId="0" borderId="49" xfId="0" applyNumberFormat="1" applyFont="1" applyFill="1" applyBorder="1" applyAlignment="1">
      <alignment horizontal="center" vertical="center"/>
    </xf>
    <xf numFmtId="180" fontId="19" fillId="0" borderId="50" xfId="0" applyNumberFormat="1" applyFont="1" applyFill="1" applyBorder="1" applyAlignment="1">
      <alignment horizontal="center" vertical="center"/>
    </xf>
    <xf numFmtId="177" fontId="19" fillId="0" borderId="49" xfId="0" applyNumberFormat="1" applyFont="1" applyFill="1" applyBorder="1" applyAlignment="1">
      <alignment horizontal="center" vertical="center"/>
    </xf>
    <xf numFmtId="0" fontId="19" fillId="0" borderId="51" xfId="0" applyNumberFormat="1" applyFont="1" applyFill="1" applyBorder="1" applyAlignment="1">
      <alignment horizontal="center" vertical="center"/>
    </xf>
    <xf numFmtId="0" fontId="19" fillId="0" borderId="50" xfId="0" applyNumberFormat="1" applyFont="1" applyFill="1" applyBorder="1" applyAlignment="1">
      <alignment horizontal="center" vertical="center"/>
    </xf>
    <xf numFmtId="176" fontId="19" fillId="0" borderId="49" xfId="0" applyNumberFormat="1" applyFont="1" applyFill="1" applyBorder="1" applyAlignment="1">
      <alignment horizontal="center" vertical="center"/>
    </xf>
    <xf numFmtId="176" fontId="19" fillId="0" borderId="51" xfId="0" applyNumberFormat="1" applyFont="1" applyFill="1" applyBorder="1" applyAlignment="1">
      <alignment horizontal="center" vertical="center"/>
    </xf>
    <xf numFmtId="180" fontId="19" fillId="0" borderId="38" xfId="0" applyNumberFormat="1" applyFont="1" applyFill="1" applyBorder="1" applyAlignment="1">
      <alignment vertical="center"/>
    </xf>
    <xf numFmtId="0" fontId="19" fillId="0" borderId="35" xfId="0" applyNumberFormat="1" applyFont="1" applyFill="1" applyBorder="1" applyAlignment="1">
      <alignment vertical="center"/>
    </xf>
    <xf numFmtId="180" fontId="19" fillId="0" borderId="43" xfId="0" applyNumberFormat="1" applyFont="1" applyFill="1" applyBorder="1" applyAlignment="1">
      <alignment vertical="center"/>
    </xf>
    <xf numFmtId="182" fontId="5" fillId="0" borderId="10" xfId="0" applyNumberFormat="1" applyFont="1" applyFill="1" applyBorder="1" applyAlignment="1">
      <alignment horizontal="center" vertical="center"/>
    </xf>
    <xf numFmtId="182" fontId="5" fillId="0" borderId="41" xfId="2" applyNumberFormat="1" applyFont="1" applyFill="1" applyBorder="1" applyAlignment="1">
      <alignment horizontal="center" vertical="center"/>
    </xf>
    <xf numFmtId="179" fontId="5" fillId="0" borderId="41" xfId="0" applyNumberFormat="1" applyFont="1" applyFill="1" applyBorder="1" applyAlignment="1">
      <alignment horizontal="center" vertical="center"/>
    </xf>
    <xf numFmtId="180" fontId="5" fillId="0" borderId="54" xfId="0" applyNumberFormat="1" applyFont="1" applyFill="1" applyBorder="1" applyAlignment="1">
      <alignment horizontal="center" vertical="center"/>
    </xf>
    <xf numFmtId="179" fontId="5" fillId="0" borderId="35" xfId="0" applyNumberFormat="1" applyFont="1" applyFill="1" applyBorder="1" applyAlignment="1">
      <alignment horizontal="center" vertical="center"/>
    </xf>
    <xf numFmtId="180" fontId="5" fillId="0" borderId="55" xfId="0" applyNumberFormat="1" applyFont="1" applyFill="1" applyBorder="1" applyAlignment="1">
      <alignment horizontal="center" vertical="center"/>
    </xf>
    <xf numFmtId="180" fontId="5" fillId="0" borderId="56" xfId="0" applyNumberFormat="1" applyFont="1" applyFill="1" applyBorder="1" applyAlignment="1">
      <alignment horizontal="center" vertical="center"/>
    </xf>
    <xf numFmtId="179" fontId="5" fillId="0" borderId="51" xfId="0" applyNumberFormat="1" applyFont="1" applyFill="1" applyBorder="1" applyAlignment="1">
      <alignment horizontal="center" vertical="center"/>
    </xf>
    <xf numFmtId="179" fontId="5" fillId="0" borderId="57" xfId="0" applyNumberFormat="1" applyFont="1" applyFill="1" applyBorder="1" applyAlignment="1">
      <alignment horizontal="center" vertical="center"/>
    </xf>
    <xf numFmtId="180" fontId="5" fillId="0" borderId="59" xfId="0" applyNumberFormat="1" applyFont="1" applyFill="1" applyBorder="1" applyAlignment="1">
      <alignment horizontal="center" vertical="center"/>
    </xf>
    <xf numFmtId="180" fontId="5" fillId="0" borderId="58" xfId="0" applyNumberFormat="1" applyFont="1" applyFill="1" applyBorder="1" applyAlignment="1">
      <alignment horizontal="center" vertical="center"/>
    </xf>
    <xf numFmtId="176" fontId="5" fillId="0" borderId="41" xfId="0" applyNumberFormat="1" applyFont="1" applyFill="1" applyBorder="1" applyAlignment="1">
      <alignment horizontal="center" vertical="center"/>
    </xf>
    <xf numFmtId="176" fontId="5" fillId="0" borderId="35" xfId="0" applyNumberFormat="1" applyFont="1" applyFill="1" applyBorder="1" applyAlignment="1">
      <alignment horizontal="center" vertical="center"/>
    </xf>
    <xf numFmtId="180" fontId="5" fillId="0" borderId="60" xfId="0" applyNumberFormat="1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180" fontId="5" fillId="0" borderId="61" xfId="0" applyNumberFormat="1" applyFont="1" applyFill="1" applyBorder="1" applyAlignment="1">
      <alignment horizontal="center" vertical="center"/>
    </xf>
    <xf numFmtId="179" fontId="5" fillId="0" borderId="45" xfId="0" applyNumberFormat="1" applyFont="1" applyFill="1" applyBorder="1" applyAlignment="1">
      <alignment horizontal="center" vertical="center"/>
    </xf>
    <xf numFmtId="180" fontId="5" fillId="0" borderId="62" xfId="0" applyNumberFormat="1" applyFont="1" applyFill="1" applyBorder="1" applyAlignment="1">
      <alignment horizontal="center" vertical="center"/>
    </xf>
    <xf numFmtId="180" fontId="5" fillId="0" borderId="63" xfId="0" applyNumberFormat="1" applyFont="1" applyFill="1" applyBorder="1" applyAlignment="1">
      <alignment horizontal="center" vertical="center"/>
    </xf>
    <xf numFmtId="180" fontId="5" fillId="0" borderId="64" xfId="0" applyNumberFormat="1" applyFont="1" applyFill="1" applyBorder="1" applyAlignment="1">
      <alignment horizontal="center" vertical="center"/>
    </xf>
    <xf numFmtId="180" fontId="5" fillId="0" borderId="65" xfId="0" applyNumberFormat="1" applyFont="1" applyFill="1" applyBorder="1" applyAlignment="1">
      <alignment horizontal="center" vertical="center"/>
    </xf>
    <xf numFmtId="180" fontId="5" fillId="0" borderId="68" xfId="0" applyNumberFormat="1" applyFont="1" applyFill="1" applyBorder="1" applyAlignment="1">
      <alignment horizontal="center" vertical="center"/>
    </xf>
    <xf numFmtId="180" fontId="5" fillId="0" borderId="69" xfId="0" applyNumberFormat="1" applyFont="1" applyFill="1" applyBorder="1" applyAlignment="1">
      <alignment horizontal="center" vertical="center"/>
    </xf>
    <xf numFmtId="176" fontId="5" fillId="0" borderId="57" xfId="0" applyNumberFormat="1" applyFont="1" applyFill="1" applyBorder="1" applyAlignment="1">
      <alignment horizontal="center" vertical="center"/>
    </xf>
    <xf numFmtId="177" fontId="19" fillId="0" borderId="39" xfId="0" applyNumberFormat="1" applyFont="1" applyFill="1" applyBorder="1" applyAlignment="1">
      <alignment horizontal="center" vertical="center"/>
    </xf>
    <xf numFmtId="177" fontId="19" fillId="0" borderId="33" xfId="0" applyNumberFormat="1" applyFont="1" applyFill="1" applyBorder="1" applyAlignment="1">
      <alignment horizontal="center" vertical="center"/>
    </xf>
    <xf numFmtId="177" fontId="19" fillId="0" borderId="44" xfId="0" applyNumberFormat="1" applyFont="1" applyFill="1" applyBorder="1" applyAlignment="1">
      <alignment horizontal="center" vertical="center"/>
    </xf>
    <xf numFmtId="177" fontId="19" fillId="0" borderId="50" xfId="0" applyNumberFormat="1" applyFont="1" applyFill="1" applyBorder="1" applyAlignment="1">
      <alignment horizontal="center" vertical="center"/>
    </xf>
    <xf numFmtId="181" fontId="19" fillId="0" borderId="6" xfId="0" applyNumberFormat="1" applyFont="1" applyFill="1" applyBorder="1" applyAlignment="1">
      <alignment horizontal="center" vertical="center"/>
    </xf>
    <xf numFmtId="181" fontId="19" fillId="0" borderId="42" xfId="0" applyNumberFormat="1" applyFont="1" applyFill="1" applyBorder="1" applyAlignment="1">
      <alignment horizontal="center" vertical="center"/>
    </xf>
    <xf numFmtId="181" fontId="19" fillId="0" borderId="15" xfId="0" applyNumberFormat="1" applyFont="1" applyFill="1" applyBorder="1" applyAlignment="1">
      <alignment horizontal="center" vertical="center"/>
    </xf>
    <xf numFmtId="181" fontId="19" fillId="0" borderId="18" xfId="0" applyNumberFormat="1" applyFont="1" applyFill="1" applyBorder="1" applyAlignment="1">
      <alignment horizontal="center" vertical="center"/>
    </xf>
    <xf numFmtId="181" fontId="19" fillId="0" borderId="27" xfId="0" applyNumberFormat="1" applyFont="1" applyFill="1" applyBorder="1" applyAlignment="1">
      <alignment horizontal="center" vertical="center"/>
    </xf>
    <xf numFmtId="181" fontId="19" fillId="0" borderId="52" xfId="0" applyNumberFormat="1" applyFont="1" applyFill="1" applyBorder="1" applyAlignment="1">
      <alignment horizontal="center" vertical="center"/>
    </xf>
    <xf numFmtId="181" fontId="19" fillId="0" borderId="37" xfId="0" applyNumberFormat="1" applyFont="1" applyFill="1" applyBorder="1" applyAlignment="1">
      <alignment horizontal="center" vertical="center"/>
    </xf>
    <xf numFmtId="181" fontId="19" fillId="0" borderId="53" xfId="0" applyNumberFormat="1" applyFont="1" applyFill="1" applyBorder="1" applyAlignment="1">
      <alignment horizontal="center" vertical="center"/>
    </xf>
    <xf numFmtId="181" fontId="19" fillId="0" borderId="36" xfId="0" applyNumberFormat="1" applyFont="1" applyFill="1" applyBorder="1" applyAlignment="1">
      <alignment horizontal="center" vertical="center"/>
    </xf>
    <xf numFmtId="182" fontId="5" fillId="2" borderId="10" xfId="0" applyNumberFormat="1" applyFont="1" applyFill="1" applyBorder="1" applyAlignment="1">
      <alignment horizontal="center" vertical="center"/>
    </xf>
    <xf numFmtId="182" fontId="5" fillId="2" borderId="41" xfId="2" applyNumberFormat="1" applyFont="1" applyFill="1" applyBorder="1" applyAlignment="1">
      <alignment horizontal="center" vertical="center"/>
    </xf>
    <xf numFmtId="179" fontId="5" fillId="2" borderId="35" xfId="0" applyNumberFormat="1" applyFont="1" applyFill="1" applyBorder="1" applyAlignment="1">
      <alignment horizontal="center" vertical="center"/>
    </xf>
    <xf numFmtId="180" fontId="5" fillId="2" borderId="54" xfId="0" applyNumberFormat="1" applyFont="1" applyFill="1" applyBorder="1" applyAlignment="1">
      <alignment horizontal="center" vertical="center"/>
    </xf>
    <xf numFmtId="180" fontId="5" fillId="2" borderId="59" xfId="0" applyNumberFormat="1" applyFont="1" applyFill="1" applyBorder="1" applyAlignment="1">
      <alignment horizontal="center" vertical="center"/>
    </xf>
    <xf numFmtId="180" fontId="5" fillId="2" borderId="58" xfId="0" applyNumberFormat="1" applyFont="1" applyFill="1" applyBorder="1" applyAlignment="1">
      <alignment horizontal="center" vertical="center"/>
    </xf>
    <xf numFmtId="176" fontId="5" fillId="2" borderId="35" xfId="0" applyNumberFormat="1" applyFont="1" applyFill="1" applyBorder="1" applyAlignment="1">
      <alignment horizontal="center" vertical="center"/>
    </xf>
    <xf numFmtId="180" fontId="5" fillId="2" borderId="66" xfId="0" applyNumberFormat="1" applyFont="1" applyFill="1" applyBorder="1" applyAlignment="1">
      <alignment horizontal="center" vertical="center"/>
    </xf>
    <xf numFmtId="180" fontId="5" fillId="2" borderId="45" xfId="0" applyNumberFormat="1" applyFont="1" applyFill="1" applyBorder="1" applyAlignment="1">
      <alignment horizontal="center" vertical="center"/>
    </xf>
    <xf numFmtId="176" fontId="5" fillId="2" borderId="45" xfId="0" applyNumberFormat="1" applyFont="1" applyFill="1" applyBorder="1" applyAlignment="1">
      <alignment horizontal="center" vertical="center"/>
    </xf>
    <xf numFmtId="180" fontId="5" fillId="2" borderId="67" xfId="0" applyNumberFormat="1" applyFont="1" applyFill="1" applyBorder="1" applyAlignment="1">
      <alignment horizontal="center" vertical="center"/>
    </xf>
    <xf numFmtId="182" fontId="5" fillId="2" borderId="58" xfId="2" applyNumberFormat="1" applyFont="1" applyFill="1" applyBorder="1" applyAlignment="1">
      <alignment horizontal="center" vertical="center"/>
    </xf>
    <xf numFmtId="179" fontId="5" fillId="2" borderId="51" xfId="0" applyNumberFormat="1" applyFont="1" applyFill="1" applyBorder="1" applyAlignment="1">
      <alignment horizontal="center" vertical="center"/>
    </xf>
    <xf numFmtId="180" fontId="5" fillId="2" borderId="55" xfId="0" applyNumberFormat="1" applyFont="1" applyFill="1" applyBorder="1" applyAlignment="1">
      <alignment horizontal="center" vertical="center"/>
    </xf>
    <xf numFmtId="0" fontId="13" fillId="0" borderId="70" xfId="0" applyFont="1" applyFill="1" applyBorder="1" applyAlignment="1">
      <alignment horizontal="center" vertical="center"/>
    </xf>
    <xf numFmtId="0" fontId="13" fillId="0" borderId="71" xfId="0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13" fillId="0" borderId="74" xfId="0" applyFont="1" applyFill="1" applyBorder="1" applyAlignment="1">
      <alignment horizontal="center" vertical="center"/>
    </xf>
    <xf numFmtId="0" fontId="13" fillId="0" borderId="75" xfId="0" applyFont="1" applyFill="1" applyBorder="1" applyAlignment="1">
      <alignment horizontal="center" vertical="center"/>
    </xf>
    <xf numFmtId="0" fontId="13" fillId="0" borderId="76" xfId="0" applyFont="1" applyFill="1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7" fillId="0" borderId="79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13" fillId="0" borderId="72" xfId="0" applyFont="1" applyFill="1" applyBorder="1" applyAlignment="1">
      <alignment horizontal="center" vertical="center"/>
    </xf>
    <xf numFmtId="0" fontId="13" fillId="0" borderId="73" xfId="0" applyFont="1" applyFill="1" applyBorder="1" applyAlignment="1">
      <alignment horizontal="center" vertical="center"/>
    </xf>
    <xf numFmtId="0" fontId="13" fillId="0" borderId="52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/>
    </xf>
    <xf numFmtId="0" fontId="13" fillId="0" borderId="78" xfId="0" applyFont="1" applyFill="1" applyBorder="1" applyAlignment="1">
      <alignment horizontal="center" vertical="center"/>
    </xf>
    <xf numFmtId="0" fontId="13" fillId="0" borderId="53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13" fillId="0" borderId="80" xfId="0" applyFont="1" applyBorder="1" applyAlignment="1">
      <alignment horizontal="center" vertical="center"/>
    </xf>
    <xf numFmtId="0" fontId="13" fillId="0" borderId="8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89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8" fillId="0" borderId="73" xfId="0" applyFont="1" applyFill="1" applyBorder="1" applyAlignment="1">
      <alignment horizontal="center" vertical="center"/>
    </xf>
    <xf numFmtId="0" fontId="18" fillId="0" borderId="52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>
      <alignment vertical="center"/>
    </xf>
    <xf numFmtId="0" fontId="15" fillId="0" borderId="52" xfId="0" applyFont="1" applyFill="1" applyBorder="1">
      <alignment vertical="center"/>
    </xf>
    <xf numFmtId="0" fontId="15" fillId="0" borderId="70" xfId="0" applyFont="1" applyFill="1" applyBorder="1" applyAlignment="1">
      <alignment horizontal="center" vertical="center"/>
    </xf>
    <xf numFmtId="0" fontId="15" fillId="0" borderId="71" xfId="0" applyFont="1" applyFill="1" applyBorder="1">
      <alignment vertical="center"/>
    </xf>
    <xf numFmtId="0" fontId="15" fillId="0" borderId="37" xfId="0" applyFont="1" applyFill="1" applyBorder="1">
      <alignment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78" xfId="0" applyFont="1" applyFill="1" applyBorder="1" applyAlignment="1">
      <alignment horizontal="center" vertical="center"/>
    </xf>
    <xf numFmtId="0" fontId="15" fillId="0" borderId="53" xfId="0" applyFont="1" applyFill="1" applyBorder="1" applyAlignment="1">
      <alignment horizontal="center" vertical="center"/>
    </xf>
    <xf numFmtId="0" fontId="15" fillId="0" borderId="71" xfId="0" applyFont="1" applyFill="1" applyBorder="1" applyAlignment="1">
      <alignment horizontal="center" vertical="center"/>
    </xf>
    <xf numFmtId="0" fontId="15" fillId="0" borderId="37" xfId="0" applyFont="1" applyFill="1" applyBorder="1" applyAlignment="1">
      <alignment horizontal="center" vertical="center"/>
    </xf>
    <xf numFmtId="178" fontId="15" fillId="0" borderId="77" xfId="0" applyNumberFormat="1" applyFont="1" applyFill="1" applyBorder="1" applyAlignment="1">
      <alignment horizontal="center" vertical="center"/>
    </xf>
    <xf numFmtId="0" fontId="15" fillId="0" borderId="78" xfId="0" applyFont="1" applyFill="1" applyBorder="1">
      <alignment vertical="center"/>
    </xf>
    <xf numFmtId="0" fontId="15" fillId="0" borderId="53" xfId="0" applyFont="1" applyFill="1" applyBorder="1">
      <alignment vertical="center"/>
    </xf>
    <xf numFmtId="178" fontId="15" fillId="0" borderId="74" xfId="0" applyNumberFormat="1" applyFont="1" applyFill="1" applyBorder="1" applyAlignment="1">
      <alignment horizontal="center" vertical="center"/>
    </xf>
    <xf numFmtId="0" fontId="15" fillId="0" borderId="75" xfId="0" applyFont="1" applyFill="1" applyBorder="1">
      <alignment vertical="center"/>
    </xf>
    <xf numFmtId="0" fontId="15" fillId="0" borderId="76" xfId="0" applyFont="1" applyFill="1" applyBorder="1">
      <alignment vertical="center"/>
    </xf>
    <xf numFmtId="0" fontId="15" fillId="0" borderId="82" xfId="0" applyFont="1" applyFill="1" applyBorder="1" applyAlignment="1">
      <alignment horizontal="center" vertical="center"/>
    </xf>
    <xf numFmtId="0" fontId="15" fillId="0" borderId="83" xfId="0" applyFont="1" applyFill="1" applyBorder="1" applyAlignment="1">
      <alignment horizontal="center" vertical="center"/>
    </xf>
    <xf numFmtId="0" fontId="15" fillId="0" borderId="36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78" fontId="15" fillId="0" borderId="49" xfId="0" applyNumberFormat="1" applyFont="1" applyFill="1" applyBorder="1" applyAlignment="1">
      <alignment horizontal="center" vertical="center"/>
    </xf>
    <xf numFmtId="178" fontId="15" fillId="0" borderId="51" xfId="0" applyNumberFormat="1" applyFont="1" applyFill="1" applyBorder="1" applyAlignment="1">
      <alignment horizontal="center" vertical="center"/>
    </xf>
    <xf numFmtId="178" fontId="15" fillId="0" borderId="84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15" fillId="0" borderId="52" xfId="0" applyFont="1" applyFill="1" applyBorder="1" applyAlignment="1">
      <alignment horizontal="center" vertical="center"/>
    </xf>
    <xf numFmtId="0" fontId="12" fillId="0" borderId="79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46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7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85" xfId="0" applyFont="1" applyFill="1" applyBorder="1" applyAlignment="1">
      <alignment horizontal="center" vertical="center"/>
    </xf>
    <xf numFmtId="0" fontId="5" fillId="0" borderId="86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14" fillId="0" borderId="73" xfId="0" applyFont="1" applyFill="1" applyBorder="1" applyAlignment="1">
      <alignment horizontal="center" vertical="center"/>
    </xf>
    <xf numFmtId="0" fontId="14" fillId="0" borderId="52" xfId="0" applyFont="1" applyFill="1" applyBorder="1" applyAlignment="1">
      <alignment horizontal="center" vertical="center"/>
    </xf>
    <xf numFmtId="0" fontId="5" fillId="0" borderId="70" xfId="0" applyFont="1" applyFill="1" applyBorder="1" applyAlignment="1">
      <alignment horizontal="center" vertical="center"/>
    </xf>
    <xf numFmtId="0" fontId="14" fillId="0" borderId="71" xfId="0" applyFont="1" applyFill="1" applyBorder="1" applyAlignment="1">
      <alignment horizontal="center" vertical="center"/>
    </xf>
    <xf numFmtId="0" fontId="14" fillId="0" borderId="37" xfId="0" applyFont="1" applyFill="1" applyBorder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65" xfId="0" applyFont="1" applyFill="1" applyBorder="1" applyAlignment="1">
      <alignment horizontal="center" vertical="center"/>
    </xf>
    <xf numFmtId="0" fontId="5" fillId="2" borderId="84" xfId="0" applyFont="1" applyFill="1" applyBorder="1" applyAlignment="1">
      <alignment horizontal="center" vertical="center"/>
    </xf>
    <xf numFmtId="178" fontId="5" fillId="0" borderId="70" xfId="0" applyNumberFormat="1" applyFont="1" applyFill="1" applyBorder="1" applyAlignment="1">
      <alignment horizontal="center" vertical="center"/>
    </xf>
    <xf numFmtId="178" fontId="5" fillId="0" borderId="71" xfId="0" applyNumberFormat="1" applyFont="1" applyFill="1" applyBorder="1" applyAlignment="1">
      <alignment horizontal="center" vertical="center"/>
    </xf>
    <xf numFmtId="178" fontId="5" fillId="0" borderId="37" xfId="0" applyNumberFormat="1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85" xfId="0" applyFont="1" applyFill="1" applyBorder="1" applyAlignment="1">
      <alignment horizontal="center" vertical="center"/>
    </xf>
    <xf numFmtId="0" fontId="5" fillId="2" borderId="86" xfId="0" applyFont="1" applyFill="1" applyBorder="1" applyAlignment="1">
      <alignment horizontal="center" vertical="center"/>
    </xf>
    <xf numFmtId="178" fontId="5" fillId="0" borderId="77" xfId="0" applyNumberFormat="1" applyFont="1" applyFill="1" applyBorder="1" applyAlignment="1">
      <alignment horizontal="center" vertical="center"/>
    </xf>
    <xf numFmtId="178" fontId="5" fillId="0" borderId="78" xfId="0" applyNumberFormat="1" applyFont="1" applyFill="1" applyBorder="1" applyAlignment="1">
      <alignment horizontal="center" vertical="center"/>
    </xf>
    <xf numFmtId="178" fontId="5" fillId="0" borderId="53" xfId="0" applyNumberFormat="1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/>
    </xf>
    <xf numFmtId="0" fontId="5" fillId="0" borderId="87" xfId="0" applyFont="1" applyFill="1" applyBorder="1" applyAlignment="1">
      <alignment horizontal="center" vertical="center"/>
    </xf>
    <xf numFmtId="0" fontId="5" fillId="0" borderId="57" xfId="0" applyFont="1" applyFill="1" applyBorder="1" applyAlignment="1">
      <alignment horizontal="center" vertical="center"/>
    </xf>
    <xf numFmtId="0" fontId="5" fillId="0" borderId="54" xfId="0" applyFont="1" applyFill="1" applyBorder="1" applyAlignment="1">
      <alignment horizontal="center" vertical="center"/>
    </xf>
    <xf numFmtId="0" fontId="5" fillId="0" borderId="88" xfId="0" applyFont="1" applyFill="1" applyBorder="1" applyAlignment="1">
      <alignment horizontal="center" vertical="center"/>
    </xf>
    <xf numFmtId="178" fontId="5" fillId="2" borderId="70" xfId="0" applyNumberFormat="1" applyFont="1" applyFill="1" applyBorder="1" applyAlignment="1">
      <alignment horizontal="center" vertical="center"/>
    </xf>
    <xf numFmtId="178" fontId="5" fillId="2" borderId="71" xfId="0" applyNumberFormat="1" applyFont="1" applyFill="1" applyBorder="1" applyAlignment="1">
      <alignment horizontal="center" vertical="center"/>
    </xf>
    <xf numFmtId="178" fontId="5" fillId="2" borderId="37" xfId="0" applyNumberFormat="1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0" fontId="5" fillId="0" borderId="65" xfId="0" applyFont="1" applyFill="1" applyBorder="1" applyAlignment="1">
      <alignment horizontal="center" vertical="center"/>
    </xf>
    <xf numFmtId="0" fontId="5" fillId="0" borderId="84" xfId="0" applyFont="1" applyFill="1" applyBorder="1" applyAlignment="1">
      <alignment horizontal="center" vertical="center"/>
    </xf>
    <xf numFmtId="178" fontId="5" fillId="0" borderId="72" xfId="0" applyNumberFormat="1" applyFont="1" applyFill="1" applyBorder="1" applyAlignment="1">
      <alignment horizontal="center" vertical="center"/>
    </xf>
    <xf numFmtId="178" fontId="5" fillId="0" borderId="73" xfId="0" applyNumberFormat="1" applyFont="1" applyFill="1" applyBorder="1" applyAlignment="1">
      <alignment horizontal="center" vertical="center"/>
    </xf>
    <xf numFmtId="178" fontId="5" fillId="0" borderId="52" xfId="0" applyNumberFormat="1" applyFont="1" applyFill="1" applyBorder="1" applyAlignment="1">
      <alignment horizontal="center" vertical="center"/>
    </xf>
    <xf numFmtId="178" fontId="5" fillId="2" borderId="74" xfId="0" applyNumberFormat="1" applyFont="1" applyFill="1" applyBorder="1" applyAlignment="1">
      <alignment horizontal="center" vertical="center"/>
    </xf>
    <xf numFmtId="178" fontId="5" fillId="2" borderId="75" xfId="0" applyNumberFormat="1" applyFont="1" applyFill="1" applyBorder="1" applyAlignment="1">
      <alignment horizontal="center" vertical="center"/>
    </xf>
    <xf numFmtId="178" fontId="5" fillId="2" borderId="76" xfId="0" applyNumberFormat="1" applyFont="1" applyFill="1" applyBorder="1" applyAlignment="1">
      <alignment horizontal="center" vertical="center"/>
    </xf>
    <xf numFmtId="178" fontId="5" fillId="0" borderId="4" xfId="0" applyNumberFormat="1" applyFont="1" applyBorder="1" applyAlignment="1">
      <alignment horizontal="center" vertical="center"/>
    </xf>
    <xf numFmtId="178" fontId="5" fillId="0" borderId="5" xfId="0" applyNumberFormat="1" applyFont="1" applyBorder="1" applyAlignment="1">
      <alignment horizontal="center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2" xfId="0" applyNumberFormat="1" applyFont="1" applyBorder="1" applyAlignment="1">
      <alignment horizontal="center" vertical="center"/>
    </xf>
    <xf numFmtId="178" fontId="5" fillId="0" borderId="0" xfId="0" applyNumberFormat="1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5" fillId="0" borderId="9" xfId="0" applyNumberFormat="1" applyFont="1" applyBorder="1" applyAlignment="1">
      <alignment horizontal="center" vertical="center"/>
    </xf>
    <xf numFmtId="178" fontId="5" fillId="0" borderId="49" xfId="0" applyNumberFormat="1" applyFont="1" applyFill="1" applyBorder="1" applyAlignment="1">
      <alignment horizontal="center" vertical="center"/>
    </xf>
    <xf numFmtId="178" fontId="5" fillId="0" borderId="51" xfId="0" applyNumberFormat="1" applyFont="1" applyFill="1" applyBorder="1" applyAlignment="1">
      <alignment horizontal="center" vertical="center"/>
    </xf>
    <xf numFmtId="178" fontId="5" fillId="0" borderId="65" xfId="0" applyNumberFormat="1" applyFont="1" applyFill="1" applyBorder="1" applyAlignment="1">
      <alignment horizontal="center" vertical="center"/>
    </xf>
    <xf numFmtId="178" fontId="5" fillId="0" borderId="84" xfId="0" applyNumberFormat="1" applyFont="1" applyFill="1" applyBorder="1" applyAlignment="1">
      <alignment horizontal="center" vertical="center"/>
    </xf>
    <xf numFmtId="178" fontId="5" fillId="0" borderId="32" xfId="0" applyNumberFormat="1" applyFont="1" applyFill="1" applyBorder="1" applyAlignment="1">
      <alignment horizontal="center" vertical="center"/>
    </xf>
    <xf numFmtId="178" fontId="5" fillId="0" borderId="35" xfId="0" applyNumberFormat="1" applyFont="1" applyFill="1" applyBorder="1" applyAlignment="1">
      <alignment horizontal="center" vertical="center"/>
    </xf>
    <xf numFmtId="178" fontId="5" fillId="0" borderId="85" xfId="0" applyNumberFormat="1" applyFont="1" applyFill="1" applyBorder="1" applyAlignment="1">
      <alignment horizontal="center" vertical="center"/>
    </xf>
    <xf numFmtId="178" fontId="5" fillId="0" borderId="86" xfId="0" applyNumberFormat="1" applyFont="1" applyFill="1" applyBorder="1" applyAlignment="1">
      <alignment horizontal="center" vertical="center"/>
    </xf>
    <xf numFmtId="178" fontId="5" fillId="0" borderId="43" xfId="0" applyNumberFormat="1" applyFont="1" applyFill="1" applyBorder="1" applyAlignment="1">
      <alignment horizontal="center" vertical="center"/>
    </xf>
    <xf numFmtId="178" fontId="5" fillId="0" borderId="45" xfId="0" applyNumberFormat="1" applyFont="1" applyFill="1" applyBorder="1" applyAlignment="1">
      <alignment horizontal="center" vertical="center"/>
    </xf>
    <xf numFmtId="178" fontId="5" fillId="0" borderId="64" xfId="0" applyNumberFormat="1" applyFont="1" applyFill="1" applyBorder="1" applyAlignment="1">
      <alignment horizontal="center" vertical="center"/>
    </xf>
    <xf numFmtId="178" fontId="5" fillId="0" borderId="67" xfId="0" applyNumberFormat="1" applyFont="1" applyFill="1" applyBorder="1" applyAlignment="1">
      <alignment horizontal="center" vertical="center"/>
    </xf>
    <xf numFmtId="178" fontId="5" fillId="0" borderId="87" xfId="0" applyNumberFormat="1" applyFont="1" applyFill="1" applyBorder="1" applyAlignment="1">
      <alignment horizontal="center" vertical="center"/>
    </xf>
    <xf numFmtId="178" fontId="5" fillId="0" borderId="57" xfId="0" applyNumberFormat="1" applyFont="1" applyFill="1" applyBorder="1" applyAlignment="1">
      <alignment horizontal="center" vertical="center"/>
    </xf>
    <xf numFmtId="178" fontId="5" fillId="0" borderId="54" xfId="0" applyNumberFormat="1" applyFont="1" applyFill="1" applyBorder="1" applyAlignment="1">
      <alignment horizontal="center" vertical="center"/>
    </xf>
    <xf numFmtId="178" fontId="5" fillId="0" borderId="88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8" fillId="0" borderId="7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15" fillId="2" borderId="70" xfId="0" applyFont="1" applyFill="1" applyBorder="1" applyAlignment="1">
      <alignment horizontal="center" vertical="center"/>
    </xf>
    <xf numFmtId="0" fontId="15" fillId="2" borderId="71" xfId="0" applyFont="1" applyFill="1" applyBorder="1" applyAlignment="1">
      <alignment horizontal="center" vertical="center"/>
    </xf>
    <xf numFmtId="0" fontId="15" fillId="2" borderId="37" xfId="0" applyFont="1" applyFill="1" applyBorder="1" applyAlignment="1">
      <alignment horizontal="center" vertical="center"/>
    </xf>
    <xf numFmtId="180" fontId="19" fillId="2" borderId="32" xfId="0" applyNumberFormat="1" applyFont="1" applyFill="1" applyBorder="1" applyAlignment="1">
      <alignment vertical="center"/>
    </xf>
    <xf numFmtId="180" fontId="19" fillId="2" borderId="33" xfId="0" applyNumberFormat="1" applyFont="1" applyFill="1" applyBorder="1" applyAlignment="1">
      <alignment horizontal="center" vertical="center"/>
    </xf>
    <xf numFmtId="180" fontId="19" fillId="2" borderId="34" xfId="0" applyNumberFormat="1" applyFont="1" applyFill="1" applyBorder="1" applyAlignment="1">
      <alignment horizontal="center" vertical="center"/>
    </xf>
    <xf numFmtId="177" fontId="19" fillId="2" borderId="32" xfId="0" applyNumberFormat="1" applyFont="1" applyFill="1" applyBorder="1" applyAlignment="1">
      <alignment horizontal="center" vertical="center"/>
    </xf>
    <xf numFmtId="0" fontId="19" fillId="2" borderId="35" xfId="0" applyNumberFormat="1" applyFont="1" applyFill="1" applyBorder="1" applyAlignment="1">
      <alignment horizontal="center" vertical="center"/>
    </xf>
    <xf numFmtId="0" fontId="19" fillId="2" borderId="33" xfId="0" applyNumberFormat="1" applyFont="1" applyFill="1" applyBorder="1" applyAlignment="1">
      <alignment horizontal="center" vertical="center"/>
    </xf>
    <xf numFmtId="182" fontId="19" fillId="2" borderId="34" xfId="0" applyNumberFormat="1" applyFont="1" applyFill="1" applyBorder="1" applyAlignment="1">
      <alignment horizontal="center" vertical="center"/>
    </xf>
    <xf numFmtId="176" fontId="19" fillId="2" borderId="32" xfId="0" applyNumberFormat="1" applyFont="1" applyFill="1" applyBorder="1" applyAlignment="1">
      <alignment horizontal="center" vertical="center"/>
    </xf>
    <xf numFmtId="176" fontId="19" fillId="2" borderId="35" xfId="0" applyNumberFormat="1" applyFont="1" applyFill="1" applyBorder="1" applyAlignment="1">
      <alignment horizontal="center" vertical="center"/>
    </xf>
    <xf numFmtId="177" fontId="19" fillId="2" borderId="33" xfId="0" applyNumberFormat="1" applyFont="1" applyFill="1" applyBorder="1" applyAlignment="1">
      <alignment horizontal="center" vertical="center"/>
    </xf>
    <xf numFmtId="181" fontId="19" fillId="2" borderId="53" xfId="0" applyNumberFormat="1" applyFont="1" applyFill="1" applyBorder="1" applyAlignment="1">
      <alignment horizontal="center" vertical="center"/>
    </xf>
    <xf numFmtId="180" fontId="19" fillId="2" borderId="30" xfId="0" applyNumberFormat="1" applyFont="1" applyFill="1" applyBorder="1" applyAlignment="1">
      <alignment horizontal="center" vertical="center"/>
    </xf>
    <xf numFmtId="180" fontId="19" fillId="2" borderId="43" xfId="0" applyNumberFormat="1" applyFont="1" applyFill="1" applyBorder="1" applyAlignment="1">
      <alignment vertical="center"/>
    </xf>
    <xf numFmtId="180" fontId="19" fillId="2" borderId="44" xfId="0" applyNumberFormat="1" applyFont="1" applyFill="1" applyBorder="1" applyAlignment="1">
      <alignment horizontal="center" vertical="center"/>
    </xf>
    <xf numFmtId="177" fontId="19" fillId="2" borderId="43" xfId="0" applyNumberFormat="1" applyFont="1" applyFill="1" applyBorder="1" applyAlignment="1">
      <alignment horizontal="center" vertical="center"/>
    </xf>
    <xf numFmtId="0" fontId="19" fillId="2" borderId="45" xfId="0" applyNumberFormat="1" applyFont="1" applyFill="1" applyBorder="1" applyAlignment="1">
      <alignment horizontal="center" vertical="center"/>
    </xf>
    <xf numFmtId="0" fontId="19" fillId="2" borderId="44" xfId="0" applyNumberFormat="1" applyFont="1" applyFill="1" applyBorder="1" applyAlignment="1">
      <alignment horizontal="center" vertical="center"/>
    </xf>
    <xf numFmtId="176" fontId="19" fillId="2" borderId="43" xfId="0" applyNumberFormat="1" applyFont="1" applyFill="1" applyBorder="1" applyAlignment="1">
      <alignment horizontal="center" vertical="center"/>
    </xf>
    <xf numFmtId="176" fontId="19" fillId="2" borderId="45" xfId="0" applyNumberFormat="1" applyFont="1" applyFill="1" applyBorder="1" applyAlignment="1">
      <alignment horizontal="center" vertical="center"/>
    </xf>
    <xf numFmtId="177" fontId="19" fillId="2" borderId="44" xfId="0" applyNumberFormat="1" applyFont="1" applyFill="1" applyBorder="1" applyAlignment="1">
      <alignment horizontal="center" vertical="center"/>
    </xf>
    <xf numFmtId="181" fontId="19" fillId="2" borderId="37" xfId="0" applyNumberFormat="1" applyFont="1" applyFill="1" applyBorder="1" applyAlignment="1">
      <alignment horizontal="center" vertical="center"/>
    </xf>
    <xf numFmtId="0" fontId="13" fillId="2" borderId="70" xfId="0" applyFont="1" applyFill="1" applyBorder="1" applyAlignment="1">
      <alignment horizontal="center" vertical="center"/>
    </xf>
    <xf numFmtId="0" fontId="13" fillId="2" borderId="71" xfId="0" applyFont="1" applyFill="1" applyBorder="1" applyAlignment="1">
      <alignment horizontal="center" vertical="center"/>
    </xf>
    <xf numFmtId="0" fontId="13" fillId="2" borderId="37" xfId="0" applyFont="1" applyFill="1" applyBorder="1" applyAlignment="1">
      <alignment horizontal="center" vertical="center"/>
    </xf>
    <xf numFmtId="180" fontId="19" fillId="2" borderId="32" xfId="0" applyNumberFormat="1" applyFont="1" applyFill="1" applyBorder="1" applyAlignment="1">
      <alignment horizontal="center" vertical="center"/>
    </xf>
    <xf numFmtId="180" fontId="19" fillId="2" borderId="40" xfId="0" applyNumberFormat="1" applyFont="1" applyFill="1" applyBorder="1" applyAlignment="1">
      <alignment horizontal="center" vertical="center"/>
    </xf>
    <xf numFmtId="180" fontId="19" fillId="2" borderId="48" xfId="0" applyNumberFormat="1" applyFont="1" applyFill="1" applyBorder="1" applyAlignment="1">
      <alignment horizontal="center" vertical="center"/>
    </xf>
    <xf numFmtId="180" fontId="19" fillId="2" borderId="16" xfId="0" applyNumberFormat="1" applyFont="1" applyFill="1" applyBorder="1" applyAlignment="1">
      <alignment horizontal="center" vertical="center"/>
    </xf>
    <xf numFmtId="181" fontId="19" fillId="2" borderId="42" xfId="0" applyNumberFormat="1" applyFont="1" applyFill="1" applyBorder="1" applyAlignment="1">
      <alignment horizontal="center" vertical="center"/>
    </xf>
    <xf numFmtId="180" fontId="19" fillId="2" borderId="14" xfId="0" applyNumberFormat="1" applyFont="1" applyFill="1" applyBorder="1" applyAlignment="1">
      <alignment horizontal="center" vertical="center"/>
    </xf>
    <xf numFmtId="0" fontId="13" fillId="2" borderId="74" xfId="0" applyFont="1" applyFill="1" applyBorder="1" applyAlignment="1">
      <alignment horizontal="center" vertical="center"/>
    </xf>
    <xf numFmtId="0" fontId="13" fillId="2" borderId="75" xfId="0" applyFont="1" applyFill="1" applyBorder="1" applyAlignment="1">
      <alignment horizontal="center" vertical="center"/>
    </xf>
    <xf numFmtId="0" fontId="13" fillId="2" borderId="76" xfId="0" applyFont="1" applyFill="1" applyBorder="1" applyAlignment="1">
      <alignment horizontal="center" vertical="center"/>
    </xf>
    <xf numFmtId="180" fontId="19" fillId="2" borderId="43" xfId="0" applyNumberFormat="1" applyFont="1" applyFill="1" applyBorder="1" applyAlignment="1">
      <alignment horizontal="center" vertical="center"/>
    </xf>
    <xf numFmtId="180" fontId="19" fillId="2" borderId="25" xfId="0" applyNumberFormat="1" applyFont="1" applyFill="1" applyBorder="1" applyAlignment="1">
      <alignment horizontal="center" vertical="center"/>
    </xf>
    <xf numFmtId="181" fontId="19" fillId="2" borderId="15" xfId="0" applyNumberFormat="1" applyFont="1" applyFill="1" applyBorder="1" applyAlignment="1">
      <alignment horizontal="center" vertical="center"/>
    </xf>
  </cellXfs>
  <cellStyles count="3">
    <cellStyle name="一般" xfId="0" builtinId="0"/>
    <cellStyle name="一般_Sheet1" xfId="1" xr:uid="{00000000-0005-0000-0000-000001000000}"/>
    <cellStyle name="百分比" xfId="2" builtinId="5"/>
  </cellStyles>
  <dxfs count="3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2</xdr:col>
      <xdr:colOff>457200</xdr:colOff>
      <xdr:row>5</xdr:row>
      <xdr:rowOff>304800</xdr:rowOff>
    </xdr:to>
    <xdr:sp macro="" textlink="">
      <xdr:nvSpPr>
        <xdr:cNvPr id="3205" name="Line 5">
          <a:extLst>
            <a:ext uri="{FF2B5EF4-FFF2-40B4-BE49-F238E27FC236}">
              <a16:creationId xmlns:a16="http://schemas.microsoft.com/office/drawing/2014/main" id="{00000000-0008-0000-0000-0000850C0000}"/>
            </a:ext>
          </a:extLst>
        </xdr:cNvPr>
        <xdr:cNvSpPr>
          <a:spLocks noChangeShapeType="1"/>
        </xdr:cNvSpPr>
      </xdr:nvSpPr>
      <xdr:spPr bwMode="auto">
        <a:xfrm>
          <a:off x="57150" y="685800"/>
          <a:ext cx="1562100" cy="2000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95250</xdr:rowOff>
    </xdr:from>
    <xdr:to>
      <xdr:col>3</xdr:col>
      <xdr:colOff>9525</xdr:colOff>
      <xdr:row>5</xdr:row>
      <xdr:rowOff>323850</xdr:rowOff>
    </xdr:to>
    <xdr:sp macro="" textlink="">
      <xdr:nvSpPr>
        <xdr:cNvPr id="1149" name="Line 1">
          <a:extLst>
            <a:ext uri="{FF2B5EF4-FFF2-40B4-BE49-F238E27FC236}">
              <a16:creationId xmlns:a16="http://schemas.microsoft.com/office/drawing/2014/main" id="{00000000-0008-0000-0100-00007D040000}"/>
            </a:ext>
          </a:extLst>
        </xdr:cNvPr>
        <xdr:cNvSpPr>
          <a:spLocks noChangeShapeType="1"/>
        </xdr:cNvSpPr>
      </xdr:nvSpPr>
      <xdr:spPr bwMode="auto">
        <a:xfrm>
          <a:off x="28575" y="895350"/>
          <a:ext cx="1952625" cy="2381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28575</xdr:rowOff>
    </xdr:from>
    <xdr:to>
      <xdr:col>4</xdr:col>
      <xdr:colOff>0</xdr:colOff>
      <xdr:row>3</xdr:row>
      <xdr:rowOff>257175</xdr:rowOff>
    </xdr:to>
    <xdr:sp macro="" textlink="">
      <xdr:nvSpPr>
        <xdr:cNvPr id="2298" name="Line 1">
          <a:extLst>
            <a:ext uri="{FF2B5EF4-FFF2-40B4-BE49-F238E27FC236}">
              <a16:creationId xmlns:a16="http://schemas.microsoft.com/office/drawing/2014/main" id="{00000000-0008-0000-0200-0000FA080000}"/>
            </a:ext>
          </a:extLst>
        </xdr:cNvPr>
        <xdr:cNvSpPr>
          <a:spLocks noChangeShapeType="1"/>
        </xdr:cNvSpPr>
      </xdr:nvSpPr>
      <xdr:spPr bwMode="auto">
        <a:xfrm>
          <a:off x="9525" y="752475"/>
          <a:ext cx="2466975" cy="542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</xdr:row>
      <xdr:rowOff>57150</xdr:rowOff>
    </xdr:from>
    <xdr:to>
      <xdr:col>13</xdr:col>
      <xdr:colOff>28575</xdr:colOff>
      <xdr:row>3</xdr:row>
      <xdr:rowOff>285750</xdr:rowOff>
    </xdr:to>
    <xdr:sp macro="" textlink="">
      <xdr:nvSpPr>
        <xdr:cNvPr id="2299" name="Line 2">
          <a:extLst>
            <a:ext uri="{FF2B5EF4-FFF2-40B4-BE49-F238E27FC236}">
              <a16:creationId xmlns:a16="http://schemas.microsoft.com/office/drawing/2014/main" id="{00000000-0008-0000-0200-0000FB080000}"/>
            </a:ext>
          </a:extLst>
        </xdr:cNvPr>
        <xdr:cNvSpPr>
          <a:spLocks noChangeShapeType="1"/>
        </xdr:cNvSpPr>
      </xdr:nvSpPr>
      <xdr:spPr bwMode="auto">
        <a:xfrm>
          <a:off x="6781800" y="781050"/>
          <a:ext cx="2495550" cy="542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K52"/>
  <sheetViews>
    <sheetView tabSelected="1" zoomScale="55" workbookViewId="0">
      <selection activeCell="A42" sqref="A42:Q45"/>
    </sheetView>
  </sheetViews>
  <sheetFormatPr defaultRowHeight="21" x14ac:dyDescent="0.25"/>
  <cols>
    <col min="1" max="3" width="7.625" style="6" customWidth="1"/>
    <col min="4" max="4" width="15.875" style="5" customWidth="1"/>
    <col min="5" max="16" width="13.625" style="11" customWidth="1"/>
    <col min="17" max="17" width="15.375" style="11" customWidth="1"/>
    <col min="18" max="18" width="13.625" style="11" customWidth="1"/>
    <col min="19" max="19" width="11.75" style="11" customWidth="1"/>
    <col min="20" max="16384" width="9" style="11"/>
  </cols>
  <sheetData>
    <row r="1" spans="1:19" ht="50.1" customHeight="1" thickTop="1" thickBot="1" x14ac:dyDescent="0.3">
      <c r="A1" s="192" t="s">
        <v>151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2"/>
      <c r="S1" s="13"/>
    </row>
    <row r="2" spans="1:19" ht="35.1" customHeight="1" thickTop="1" thickBot="1" x14ac:dyDescent="0.3">
      <c r="A2" s="50"/>
      <c r="B2" s="51" t="s">
        <v>53</v>
      </c>
      <c r="C2" s="30" t="s">
        <v>0</v>
      </c>
      <c r="D2" s="213" t="s">
        <v>98</v>
      </c>
      <c r="E2" s="214"/>
      <c r="F2" s="214"/>
      <c r="G2" s="213" t="s">
        <v>99</v>
      </c>
      <c r="H2" s="214"/>
      <c r="I2" s="214"/>
      <c r="J2" s="214"/>
      <c r="K2" s="213" t="s">
        <v>100</v>
      </c>
      <c r="L2" s="214"/>
      <c r="M2" s="214"/>
      <c r="N2" s="214"/>
      <c r="O2" s="214"/>
      <c r="P2" s="221" t="s">
        <v>148</v>
      </c>
      <c r="Q2" s="216" t="s">
        <v>101</v>
      </c>
      <c r="R2" s="215" t="s">
        <v>124</v>
      </c>
      <c r="S2" s="15"/>
    </row>
    <row r="3" spans="1:19" ht="35.1" customHeight="1" x14ac:dyDescent="0.25">
      <c r="A3" s="50"/>
      <c r="B3" s="52"/>
      <c r="C3" s="53"/>
      <c r="D3" s="61" t="s">
        <v>55</v>
      </c>
      <c r="E3" s="62" t="s">
        <v>56</v>
      </c>
      <c r="F3" s="63" t="s">
        <v>1</v>
      </c>
      <c r="G3" s="61" t="s">
        <v>57</v>
      </c>
      <c r="H3" s="62" t="s">
        <v>2</v>
      </c>
      <c r="I3" s="64" t="s">
        <v>3</v>
      </c>
      <c r="J3" s="63" t="s">
        <v>1</v>
      </c>
      <c r="K3" s="61" t="s">
        <v>4</v>
      </c>
      <c r="L3" s="62" t="s">
        <v>5</v>
      </c>
      <c r="M3" s="64" t="s">
        <v>103</v>
      </c>
      <c r="N3" s="218" t="s">
        <v>147</v>
      </c>
      <c r="O3" s="63" t="s">
        <v>1</v>
      </c>
      <c r="P3" s="222"/>
      <c r="Q3" s="217"/>
      <c r="R3" s="215"/>
      <c r="S3" s="15"/>
    </row>
    <row r="4" spans="1:19" ht="35.1" customHeight="1" x14ac:dyDescent="0.25">
      <c r="A4" s="50"/>
      <c r="B4" s="52"/>
      <c r="C4" s="54"/>
      <c r="D4" s="65"/>
      <c r="E4" s="66" t="s">
        <v>6</v>
      </c>
      <c r="F4" s="67"/>
      <c r="G4" s="65" t="s">
        <v>7</v>
      </c>
      <c r="H4" s="66" t="s">
        <v>8</v>
      </c>
      <c r="I4" s="68" t="s">
        <v>9</v>
      </c>
      <c r="J4" s="67"/>
      <c r="K4" s="65"/>
      <c r="L4" s="66" t="s">
        <v>10</v>
      </c>
      <c r="M4" s="225" t="s">
        <v>104</v>
      </c>
      <c r="N4" s="219"/>
      <c r="O4" s="67"/>
      <c r="P4" s="222"/>
      <c r="Q4" s="69"/>
      <c r="R4" s="56"/>
      <c r="S4" s="15"/>
    </row>
    <row r="5" spans="1:19" ht="35.1" customHeight="1" x14ac:dyDescent="0.25">
      <c r="A5" s="50"/>
      <c r="B5" s="52"/>
      <c r="C5" s="53"/>
      <c r="D5" s="70"/>
      <c r="E5" s="71" t="s">
        <v>11</v>
      </c>
      <c r="F5" s="67"/>
      <c r="G5" s="70" t="s">
        <v>12</v>
      </c>
      <c r="H5" s="71" t="s">
        <v>13</v>
      </c>
      <c r="I5" s="68" t="s">
        <v>14</v>
      </c>
      <c r="J5" s="67"/>
      <c r="K5" s="70"/>
      <c r="L5" s="71" t="s">
        <v>15</v>
      </c>
      <c r="M5" s="225"/>
      <c r="N5" s="219"/>
      <c r="O5" s="67"/>
      <c r="P5" s="222"/>
      <c r="Q5" s="217" t="s">
        <v>102</v>
      </c>
      <c r="R5" s="215" t="s">
        <v>17</v>
      </c>
      <c r="S5" s="15"/>
    </row>
    <row r="6" spans="1:19" ht="35.1" customHeight="1" thickBot="1" x14ac:dyDescent="0.3">
      <c r="A6" s="41" t="s">
        <v>58</v>
      </c>
      <c r="B6" s="73" t="s">
        <v>59</v>
      </c>
      <c r="C6" s="74"/>
      <c r="D6" s="70" t="s">
        <v>60</v>
      </c>
      <c r="E6" s="71" t="s">
        <v>61</v>
      </c>
      <c r="F6" s="67" t="s">
        <v>16</v>
      </c>
      <c r="G6" s="70" t="s">
        <v>18</v>
      </c>
      <c r="H6" s="71" t="s">
        <v>19</v>
      </c>
      <c r="I6" s="68" t="s">
        <v>20</v>
      </c>
      <c r="J6" s="67" t="s">
        <v>16</v>
      </c>
      <c r="K6" s="70" t="s">
        <v>21</v>
      </c>
      <c r="L6" s="71" t="s">
        <v>22</v>
      </c>
      <c r="M6" s="68" t="s">
        <v>105</v>
      </c>
      <c r="N6" s="220"/>
      <c r="O6" s="67" t="s">
        <v>84</v>
      </c>
      <c r="P6" s="223"/>
      <c r="Q6" s="224"/>
      <c r="R6" s="215"/>
      <c r="S6" s="15"/>
    </row>
    <row r="7" spans="1:19" ht="38.1" customHeight="1" thickTop="1" thickBot="1" x14ac:dyDescent="0.35">
      <c r="A7" s="205" t="s">
        <v>23</v>
      </c>
      <c r="B7" s="226"/>
      <c r="C7" s="227"/>
      <c r="D7" s="100"/>
      <c r="E7" s="101"/>
      <c r="F7" s="102"/>
      <c r="G7" s="103"/>
      <c r="H7" s="104"/>
      <c r="I7" s="105"/>
      <c r="J7" s="92"/>
      <c r="K7" s="106"/>
      <c r="L7" s="107"/>
      <c r="M7" s="107"/>
      <c r="N7" s="156"/>
      <c r="O7" s="102"/>
      <c r="P7" s="160"/>
      <c r="Q7" s="108"/>
      <c r="R7" s="88"/>
      <c r="S7" s="16"/>
    </row>
    <row r="8" spans="1:19" ht="38.1" customHeight="1" thickTop="1" thickBot="1" x14ac:dyDescent="0.35">
      <c r="A8" s="183" t="s">
        <v>24</v>
      </c>
      <c r="B8" s="184"/>
      <c r="C8" s="185"/>
      <c r="D8" s="109"/>
      <c r="E8" s="91"/>
      <c r="F8" s="102"/>
      <c r="G8" s="93"/>
      <c r="H8" s="94"/>
      <c r="I8" s="95"/>
      <c r="J8" s="92"/>
      <c r="K8" s="97"/>
      <c r="L8" s="98"/>
      <c r="M8" s="98"/>
      <c r="N8" s="157"/>
      <c r="O8" s="102"/>
      <c r="P8" s="161"/>
      <c r="Q8" s="108"/>
      <c r="R8" s="88"/>
      <c r="S8" s="16"/>
    </row>
    <row r="9" spans="1:19" ht="38.1" customHeight="1" thickTop="1" thickBot="1" x14ac:dyDescent="0.35">
      <c r="A9" s="183" t="s">
        <v>25</v>
      </c>
      <c r="B9" s="184"/>
      <c r="C9" s="185"/>
      <c r="D9" s="109"/>
      <c r="E9" s="91"/>
      <c r="F9" s="102"/>
      <c r="G9" s="93"/>
      <c r="H9" s="94"/>
      <c r="I9" s="95"/>
      <c r="J9" s="92"/>
      <c r="K9" s="97"/>
      <c r="L9" s="98"/>
      <c r="M9" s="98"/>
      <c r="N9" s="157"/>
      <c r="O9" s="102"/>
      <c r="P9" s="161"/>
      <c r="Q9" s="108"/>
      <c r="R9" s="88"/>
      <c r="S9" s="16"/>
    </row>
    <row r="10" spans="1:19" ht="38.1" customHeight="1" thickTop="1" thickBot="1" x14ac:dyDescent="0.35">
      <c r="A10" s="183" t="s">
        <v>26</v>
      </c>
      <c r="B10" s="184"/>
      <c r="C10" s="185"/>
      <c r="D10" s="109"/>
      <c r="E10" s="91"/>
      <c r="F10" s="102"/>
      <c r="G10" s="93"/>
      <c r="H10" s="94"/>
      <c r="I10" s="95"/>
      <c r="J10" s="92"/>
      <c r="K10" s="97"/>
      <c r="L10" s="98"/>
      <c r="M10" s="98"/>
      <c r="N10" s="157"/>
      <c r="O10" s="102"/>
      <c r="P10" s="161"/>
      <c r="Q10" s="108"/>
      <c r="R10" s="88"/>
      <c r="S10" s="16"/>
    </row>
    <row r="11" spans="1:19" ht="38.1" customHeight="1" thickTop="1" thickBot="1" x14ac:dyDescent="0.35">
      <c r="A11" s="183" t="s">
        <v>27</v>
      </c>
      <c r="B11" s="184"/>
      <c r="C11" s="185"/>
      <c r="D11" s="109"/>
      <c r="E11" s="91"/>
      <c r="F11" s="102"/>
      <c r="G11" s="93"/>
      <c r="H11" s="94"/>
      <c r="I11" s="95"/>
      <c r="J11" s="92"/>
      <c r="K11" s="97"/>
      <c r="L11" s="98"/>
      <c r="M11" s="98"/>
      <c r="N11" s="157"/>
      <c r="O11" s="102"/>
      <c r="P11" s="161"/>
      <c r="Q11" s="108"/>
      <c r="R11" s="88"/>
      <c r="S11" s="16"/>
    </row>
    <row r="12" spans="1:19" ht="38.1" customHeight="1" thickTop="1" thickBot="1" x14ac:dyDescent="0.35">
      <c r="A12" s="183" t="s">
        <v>28</v>
      </c>
      <c r="B12" s="184"/>
      <c r="C12" s="185"/>
      <c r="D12" s="109"/>
      <c r="E12" s="91"/>
      <c r="F12" s="102"/>
      <c r="G12" s="93"/>
      <c r="H12" s="94"/>
      <c r="I12" s="95"/>
      <c r="J12" s="92"/>
      <c r="K12" s="97"/>
      <c r="L12" s="98"/>
      <c r="M12" s="98"/>
      <c r="N12" s="157"/>
      <c r="O12" s="102"/>
      <c r="P12" s="161"/>
      <c r="Q12" s="108"/>
      <c r="R12" s="88"/>
      <c r="S12" s="16"/>
    </row>
    <row r="13" spans="1:19" ht="38.1" customHeight="1" thickTop="1" thickBot="1" x14ac:dyDescent="0.35">
      <c r="A13" s="183" t="s">
        <v>29</v>
      </c>
      <c r="B13" s="184"/>
      <c r="C13" s="185"/>
      <c r="D13" s="109"/>
      <c r="E13" s="91"/>
      <c r="F13" s="102"/>
      <c r="G13" s="93"/>
      <c r="H13" s="94"/>
      <c r="I13" s="95"/>
      <c r="J13" s="92"/>
      <c r="K13" s="97"/>
      <c r="L13" s="98"/>
      <c r="M13" s="98"/>
      <c r="N13" s="157"/>
      <c r="O13" s="102"/>
      <c r="P13" s="161"/>
      <c r="Q13" s="108"/>
      <c r="R13" s="88"/>
      <c r="S13" s="16"/>
    </row>
    <row r="14" spans="1:19" ht="38.1" customHeight="1" thickTop="1" thickBot="1" x14ac:dyDescent="0.35">
      <c r="A14" s="183" t="s">
        <v>30</v>
      </c>
      <c r="B14" s="184"/>
      <c r="C14" s="185"/>
      <c r="D14" s="109"/>
      <c r="E14" s="91"/>
      <c r="F14" s="102"/>
      <c r="G14" s="93"/>
      <c r="H14" s="94"/>
      <c r="I14" s="95"/>
      <c r="J14" s="92"/>
      <c r="K14" s="97"/>
      <c r="L14" s="98"/>
      <c r="M14" s="98"/>
      <c r="N14" s="157"/>
      <c r="O14" s="102"/>
      <c r="P14" s="161"/>
      <c r="Q14" s="108"/>
      <c r="R14" s="88"/>
      <c r="S14" s="16"/>
    </row>
    <row r="15" spans="1:19" ht="38.1" customHeight="1" thickTop="1" thickBot="1" x14ac:dyDescent="0.35">
      <c r="A15" s="183" t="s">
        <v>31</v>
      </c>
      <c r="B15" s="184"/>
      <c r="C15" s="185"/>
      <c r="D15" s="109"/>
      <c r="E15" s="91"/>
      <c r="F15" s="102"/>
      <c r="G15" s="93"/>
      <c r="H15" s="94"/>
      <c r="I15" s="95"/>
      <c r="J15" s="92"/>
      <c r="K15" s="97"/>
      <c r="L15" s="98"/>
      <c r="M15" s="98"/>
      <c r="N15" s="157"/>
      <c r="O15" s="102"/>
      <c r="P15" s="161"/>
      <c r="Q15" s="108"/>
      <c r="R15" s="88"/>
      <c r="S15" s="16"/>
    </row>
    <row r="16" spans="1:19" ht="38.1" customHeight="1" thickTop="1" thickBot="1" x14ac:dyDescent="0.35">
      <c r="A16" s="186" t="s">
        <v>32</v>
      </c>
      <c r="B16" s="187"/>
      <c r="C16" s="188"/>
      <c r="D16" s="110"/>
      <c r="E16" s="111"/>
      <c r="F16" s="102"/>
      <c r="G16" s="112"/>
      <c r="H16" s="113"/>
      <c r="I16" s="114"/>
      <c r="J16" s="92"/>
      <c r="K16" s="115"/>
      <c r="L16" s="116"/>
      <c r="M16" s="116"/>
      <c r="N16" s="158"/>
      <c r="O16" s="102"/>
      <c r="P16" s="162"/>
      <c r="Q16" s="108"/>
      <c r="R16" s="88"/>
      <c r="S16" s="16"/>
    </row>
    <row r="17" spans="1:19" ht="38.1" customHeight="1" thickTop="1" thickBot="1" x14ac:dyDescent="0.35">
      <c r="A17" s="205" t="s">
        <v>33</v>
      </c>
      <c r="B17" s="206"/>
      <c r="C17" s="207"/>
      <c r="D17" s="100">
        <v>82.6875</v>
      </c>
      <c r="E17" s="101"/>
      <c r="F17" s="102">
        <f t="shared" ref="F17:F45" si="0">(D17+E17)*0.4</f>
        <v>33.075000000000003</v>
      </c>
      <c r="G17" s="103"/>
      <c r="H17" s="104"/>
      <c r="I17" s="105"/>
      <c r="J17" s="102">
        <f t="shared" ref="J17:J45" si="1">(100+(G17+H17+I17))*0.4</f>
        <v>40</v>
      </c>
      <c r="K17" s="106">
        <v>-84</v>
      </c>
      <c r="L17" s="107">
        <v>-2</v>
      </c>
      <c r="M17" s="107"/>
      <c r="N17" s="156"/>
      <c r="O17" s="118">
        <f t="shared" ref="O17:O45" si="2">(100+(K17+L17+M17+N17))*0.2</f>
        <v>2.8000000000000003</v>
      </c>
      <c r="P17" s="163"/>
      <c r="Q17" s="108">
        <f t="shared" ref="Q17:Q45" si="3">MIN(100,(F17+J17+O17+P17))</f>
        <v>75.875</v>
      </c>
      <c r="R17" s="88">
        <f>RANK(Q17,$Q$17:$Q$26,0)</f>
        <v>10</v>
      </c>
      <c r="S17" s="16"/>
    </row>
    <row r="18" spans="1:19" ht="38.1" customHeight="1" thickTop="1" thickBot="1" x14ac:dyDescent="0.35">
      <c r="A18" s="183" t="s">
        <v>34</v>
      </c>
      <c r="B18" s="184"/>
      <c r="C18" s="185"/>
      <c r="D18" s="109">
        <v>93.25</v>
      </c>
      <c r="E18" s="91"/>
      <c r="F18" s="102">
        <f t="shared" si="0"/>
        <v>37.300000000000004</v>
      </c>
      <c r="G18" s="93"/>
      <c r="H18" s="94"/>
      <c r="I18" s="95"/>
      <c r="J18" s="119">
        <f t="shared" si="1"/>
        <v>40</v>
      </c>
      <c r="K18" s="97">
        <v>-3</v>
      </c>
      <c r="L18" s="98">
        <v>-4</v>
      </c>
      <c r="M18" s="98"/>
      <c r="N18" s="157"/>
      <c r="O18" s="120">
        <f>(100+(K18+L18+M18+N18))*0.2</f>
        <v>18.600000000000001</v>
      </c>
      <c r="P18" s="161"/>
      <c r="Q18" s="108">
        <f t="shared" si="3"/>
        <v>95.9</v>
      </c>
      <c r="R18" s="88">
        <f t="shared" ref="R18:R26" si="4">RANK(Q18,$Q$17:$Q$26,0)</f>
        <v>3</v>
      </c>
      <c r="S18" s="16"/>
    </row>
    <row r="19" spans="1:19" ht="38.1" customHeight="1" thickTop="1" thickBot="1" x14ac:dyDescent="0.35">
      <c r="A19" s="378" t="s">
        <v>35</v>
      </c>
      <c r="B19" s="379"/>
      <c r="C19" s="380"/>
      <c r="D19" s="381">
        <v>94.875</v>
      </c>
      <c r="E19" s="358"/>
      <c r="F19" s="382">
        <f t="shared" si="0"/>
        <v>37.950000000000003</v>
      </c>
      <c r="G19" s="360"/>
      <c r="H19" s="361"/>
      <c r="I19" s="362"/>
      <c r="J19" s="383">
        <f t="shared" si="1"/>
        <v>40</v>
      </c>
      <c r="K19" s="364">
        <v>-7</v>
      </c>
      <c r="L19" s="365"/>
      <c r="M19" s="365">
        <v>-1</v>
      </c>
      <c r="N19" s="366"/>
      <c r="O19" s="384">
        <f>(100+(K19+L19+M19+N19))*0.2</f>
        <v>18.400000000000002</v>
      </c>
      <c r="P19" s="385"/>
      <c r="Q19" s="386">
        <f t="shared" si="3"/>
        <v>96.350000000000009</v>
      </c>
      <c r="R19" s="88">
        <f t="shared" si="4"/>
        <v>2</v>
      </c>
      <c r="S19" s="16"/>
    </row>
    <row r="20" spans="1:19" ht="38.1" customHeight="1" thickTop="1" thickBot="1" x14ac:dyDescent="0.35">
      <c r="A20" s="183" t="s">
        <v>36</v>
      </c>
      <c r="B20" s="184"/>
      <c r="C20" s="185"/>
      <c r="D20" s="109">
        <v>85.0625</v>
      </c>
      <c r="E20" s="91"/>
      <c r="F20" s="102">
        <f t="shared" si="0"/>
        <v>34.024999999999999</v>
      </c>
      <c r="G20" s="93"/>
      <c r="H20" s="94"/>
      <c r="I20" s="95"/>
      <c r="J20" s="119">
        <f t="shared" si="1"/>
        <v>40</v>
      </c>
      <c r="K20" s="97">
        <v>-6</v>
      </c>
      <c r="L20" s="98">
        <v>-5</v>
      </c>
      <c r="M20" s="98"/>
      <c r="N20" s="157"/>
      <c r="O20" s="117">
        <f>(100+(K20+L20+M20+N20))*0.2</f>
        <v>17.8</v>
      </c>
      <c r="P20" s="161"/>
      <c r="Q20" s="108">
        <f t="shared" si="3"/>
        <v>91.825000000000003</v>
      </c>
      <c r="R20" s="88">
        <f t="shared" si="4"/>
        <v>5</v>
      </c>
      <c r="S20" s="16"/>
    </row>
    <row r="21" spans="1:19" ht="38.1" customHeight="1" thickTop="1" thickBot="1" x14ac:dyDescent="0.35">
      <c r="A21" s="183" t="s">
        <v>37</v>
      </c>
      <c r="B21" s="184"/>
      <c r="C21" s="185"/>
      <c r="D21" s="109">
        <v>94.6875</v>
      </c>
      <c r="E21" s="91"/>
      <c r="F21" s="102">
        <f t="shared" si="0"/>
        <v>37.875</v>
      </c>
      <c r="G21" s="93"/>
      <c r="H21" s="94"/>
      <c r="I21" s="95"/>
      <c r="J21" s="119">
        <f t="shared" si="1"/>
        <v>40</v>
      </c>
      <c r="K21" s="97">
        <v>-71</v>
      </c>
      <c r="L21" s="98">
        <v>-8</v>
      </c>
      <c r="M21" s="98"/>
      <c r="N21" s="157"/>
      <c r="O21" s="117">
        <f t="shared" si="2"/>
        <v>4.2</v>
      </c>
      <c r="P21" s="161"/>
      <c r="Q21" s="108">
        <f t="shared" si="3"/>
        <v>82.075000000000003</v>
      </c>
      <c r="R21" s="88">
        <f t="shared" si="4"/>
        <v>9</v>
      </c>
      <c r="S21" s="16"/>
    </row>
    <row r="22" spans="1:19" ht="38.1" customHeight="1" thickTop="1" thickBot="1" x14ac:dyDescent="0.35">
      <c r="A22" s="183" t="s">
        <v>38</v>
      </c>
      <c r="B22" s="184"/>
      <c r="C22" s="185"/>
      <c r="D22" s="109">
        <v>95.375</v>
      </c>
      <c r="E22" s="91"/>
      <c r="F22" s="102">
        <f t="shared" si="0"/>
        <v>38.15</v>
      </c>
      <c r="G22" s="93"/>
      <c r="H22" s="94"/>
      <c r="I22" s="95"/>
      <c r="J22" s="119">
        <f t="shared" si="1"/>
        <v>40</v>
      </c>
      <c r="K22" s="97">
        <v>-37</v>
      </c>
      <c r="L22" s="98">
        <v>-3</v>
      </c>
      <c r="M22" s="98"/>
      <c r="N22" s="157"/>
      <c r="O22" s="117">
        <f t="shared" si="2"/>
        <v>12</v>
      </c>
      <c r="P22" s="161"/>
      <c r="Q22" s="108">
        <f t="shared" si="3"/>
        <v>90.15</v>
      </c>
      <c r="R22" s="88">
        <f t="shared" si="4"/>
        <v>7</v>
      </c>
      <c r="S22" s="16"/>
    </row>
    <row r="23" spans="1:19" ht="38.1" customHeight="1" thickTop="1" thickBot="1" x14ac:dyDescent="0.35">
      <c r="A23" s="183" t="s">
        <v>39</v>
      </c>
      <c r="B23" s="184"/>
      <c r="C23" s="185"/>
      <c r="D23" s="109">
        <v>96.5625</v>
      </c>
      <c r="E23" s="91"/>
      <c r="F23" s="102">
        <f t="shared" si="0"/>
        <v>38.625</v>
      </c>
      <c r="G23" s="93"/>
      <c r="H23" s="94"/>
      <c r="I23" s="95"/>
      <c r="J23" s="119">
        <f t="shared" si="1"/>
        <v>40</v>
      </c>
      <c r="K23" s="97">
        <v>-42</v>
      </c>
      <c r="L23" s="98">
        <v>-1</v>
      </c>
      <c r="M23" s="98"/>
      <c r="N23" s="157"/>
      <c r="O23" s="117">
        <f t="shared" si="2"/>
        <v>11.4</v>
      </c>
      <c r="P23" s="161">
        <v>1</v>
      </c>
      <c r="Q23" s="108">
        <f t="shared" si="3"/>
        <v>91.025000000000006</v>
      </c>
      <c r="R23" s="88">
        <f t="shared" si="4"/>
        <v>6</v>
      </c>
      <c r="S23" s="16"/>
    </row>
    <row r="24" spans="1:19" ht="38.1" customHeight="1" thickTop="1" thickBot="1" x14ac:dyDescent="0.35">
      <c r="A24" s="183" t="s">
        <v>40</v>
      </c>
      <c r="B24" s="184"/>
      <c r="C24" s="185"/>
      <c r="D24" s="109">
        <v>92.1875</v>
      </c>
      <c r="E24" s="91"/>
      <c r="F24" s="102">
        <f t="shared" si="0"/>
        <v>36.875</v>
      </c>
      <c r="G24" s="93"/>
      <c r="H24" s="94"/>
      <c r="I24" s="95"/>
      <c r="J24" s="119">
        <f t="shared" si="1"/>
        <v>40</v>
      </c>
      <c r="K24" s="97">
        <v>-5</v>
      </c>
      <c r="L24" s="98">
        <v>-9</v>
      </c>
      <c r="M24" s="98">
        <v>-1</v>
      </c>
      <c r="N24" s="157"/>
      <c r="O24" s="117">
        <f t="shared" si="2"/>
        <v>17</v>
      </c>
      <c r="P24" s="161"/>
      <c r="Q24" s="108">
        <f t="shared" si="3"/>
        <v>93.875</v>
      </c>
      <c r="R24" s="88">
        <f t="shared" si="4"/>
        <v>4</v>
      </c>
      <c r="S24" s="16"/>
    </row>
    <row r="25" spans="1:19" ht="38.1" customHeight="1" thickTop="1" thickBot="1" x14ac:dyDescent="0.35">
      <c r="A25" s="378" t="s">
        <v>41</v>
      </c>
      <c r="B25" s="379"/>
      <c r="C25" s="380"/>
      <c r="D25" s="381">
        <v>97.5</v>
      </c>
      <c r="E25" s="358"/>
      <c r="F25" s="382">
        <f t="shared" si="0"/>
        <v>39</v>
      </c>
      <c r="G25" s="360"/>
      <c r="H25" s="361"/>
      <c r="I25" s="362"/>
      <c r="J25" s="383">
        <f t="shared" si="1"/>
        <v>40</v>
      </c>
      <c r="K25" s="364">
        <v>-13</v>
      </c>
      <c r="L25" s="365"/>
      <c r="M25" s="365">
        <v>-1</v>
      </c>
      <c r="N25" s="366">
        <v>1</v>
      </c>
      <c r="O25" s="384">
        <f t="shared" si="2"/>
        <v>17.400000000000002</v>
      </c>
      <c r="P25" s="385">
        <v>3</v>
      </c>
      <c r="Q25" s="386">
        <f t="shared" si="3"/>
        <v>99.4</v>
      </c>
      <c r="R25" s="88">
        <f t="shared" si="4"/>
        <v>1</v>
      </c>
      <c r="S25" s="16"/>
    </row>
    <row r="26" spans="1:19" ht="38.1" customHeight="1" thickTop="1" thickBot="1" x14ac:dyDescent="0.35">
      <c r="A26" s="186" t="s">
        <v>42</v>
      </c>
      <c r="B26" s="187"/>
      <c r="C26" s="188"/>
      <c r="D26" s="110">
        <v>85.75</v>
      </c>
      <c r="E26" s="111"/>
      <c r="F26" s="102">
        <f t="shared" si="0"/>
        <v>34.300000000000004</v>
      </c>
      <c r="G26" s="112"/>
      <c r="H26" s="113"/>
      <c r="I26" s="114"/>
      <c r="J26" s="121">
        <f t="shared" si="1"/>
        <v>40</v>
      </c>
      <c r="K26" s="115">
        <v>-26</v>
      </c>
      <c r="L26" s="116">
        <v>-10</v>
      </c>
      <c r="M26" s="116"/>
      <c r="N26" s="158"/>
      <c r="O26" s="117">
        <f t="shared" si="2"/>
        <v>12.8</v>
      </c>
      <c r="P26" s="162">
        <v>2</v>
      </c>
      <c r="Q26" s="108">
        <f t="shared" si="3"/>
        <v>89.100000000000009</v>
      </c>
      <c r="R26" s="88">
        <f t="shared" si="4"/>
        <v>8</v>
      </c>
      <c r="S26" s="16"/>
    </row>
    <row r="27" spans="1:19" ht="38.1" customHeight="1" thickTop="1" thickBot="1" x14ac:dyDescent="0.35">
      <c r="A27" s="205" t="s">
        <v>43</v>
      </c>
      <c r="B27" s="206"/>
      <c r="C27" s="207"/>
      <c r="D27" s="100">
        <v>87.875</v>
      </c>
      <c r="E27" s="101"/>
      <c r="F27" s="102">
        <f t="shared" si="0"/>
        <v>35.15</v>
      </c>
      <c r="G27" s="103"/>
      <c r="H27" s="104"/>
      <c r="I27" s="105"/>
      <c r="J27" s="102">
        <f t="shared" si="1"/>
        <v>40</v>
      </c>
      <c r="K27" s="106">
        <v>-9</v>
      </c>
      <c r="L27" s="107">
        <v>-10</v>
      </c>
      <c r="M27" s="107"/>
      <c r="N27" s="156"/>
      <c r="O27" s="117">
        <f t="shared" si="2"/>
        <v>16.2</v>
      </c>
      <c r="P27" s="163"/>
      <c r="Q27" s="108">
        <f t="shared" si="3"/>
        <v>91.350000000000009</v>
      </c>
      <c r="R27" s="88">
        <f>RANK(Q27,$Q$27:$Q$36,0)</f>
        <v>7</v>
      </c>
      <c r="S27" s="16"/>
    </row>
    <row r="28" spans="1:19" ht="38.1" customHeight="1" thickTop="1" thickBot="1" x14ac:dyDescent="0.35">
      <c r="A28" s="378" t="s">
        <v>44</v>
      </c>
      <c r="B28" s="379"/>
      <c r="C28" s="380"/>
      <c r="D28" s="381">
        <v>100</v>
      </c>
      <c r="E28" s="358"/>
      <c r="F28" s="382">
        <f t="shared" si="0"/>
        <v>40</v>
      </c>
      <c r="G28" s="360"/>
      <c r="H28" s="361"/>
      <c r="I28" s="362"/>
      <c r="J28" s="383">
        <f t="shared" si="1"/>
        <v>40</v>
      </c>
      <c r="K28" s="364"/>
      <c r="L28" s="365">
        <v>-2</v>
      </c>
      <c r="M28" s="365"/>
      <c r="N28" s="366"/>
      <c r="O28" s="384">
        <f t="shared" si="2"/>
        <v>19.600000000000001</v>
      </c>
      <c r="P28" s="385">
        <v>1</v>
      </c>
      <c r="Q28" s="386">
        <f t="shared" si="3"/>
        <v>100</v>
      </c>
      <c r="R28" s="88">
        <f t="shared" ref="R28:R36" si="5">RANK(Q28,$Q$27:$Q$36,0)</f>
        <v>1</v>
      </c>
      <c r="S28" s="16"/>
    </row>
    <row r="29" spans="1:19" ht="38.1" customHeight="1" thickTop="1" thickBot="1" x14ac:dyDescent="0.35">
      <c r="A29" s="183" t="s">
        <v>45</v>
      </c>
      <c r="B29" s="184"/>
      <c r="C29" s="185"/>
      <c r="D29" s="109">
        <v>93.5625</v>
      </c>
      <c r="E29" s="91"/>
      <c r="F29" s="102">
        <f t="shared" si="0"/>
        <v>37.425000000000004</v>
      </c>
      <c r="G29" s="93"/>
      <c r="H29" s="94"/>
      <c r="I29" s="95"/>
      <c r="J29" s="119">
        <f t="shared" si="1"/>
        <v>40</v>
      </c>
      <c r="K29" s="97">
        <v>-5</v>
      </c>
      <c r="L29" s="98">
        <v>-3</v>
      </c>
      <c r="M29" s="98"/>
      <c r="N29" s="157"/>
      <c r="O29" s="117">
        <f t="shared" si="2"/>
        <v>18.400000000000002</v>
      </c>
      <c r="P29" s="161"/>
      <c r="Q29" s="108">
        <f t="shared" si="3"/>
        <v>95.825000000000017</v>
      </c>
      <c r="R29" s="88">
        <f t="shared" si="5"/>
        <v>4</v>
      </c>
      <c r="S29" s="16"/>
    </row>
    <row r="30" spans="1:19" ht="38.1" customHeight="1" thickTop="1" thickBot="1" x14ac:dyDescent="0.35">
      <c r="A30" s="378" t="s">
        <v>46</v>
      </c>
      <c r="B30" s="379"/>
      <c r="C30" s="380"/>
      <c r="D30" s="381">
        <v>100</v>
      </c>
      <c r="E30" s="358"/>
      <c r="F30" s="382">
        <f t="shared" si="0"/>
        <v>40</v>
      </c>
      <c r="G30" s="360"/>
      <c r="H30" s="361"/>
      <c r="I30" s="362"/>
      <c r="J30" s="383">
        <f t="shared" si="1"/>
        <v>40</v>
      </c>
      <c r="K30" s="364">
        <v>-16</v>
      </c>
      <c r="L30" s="365">
        <v>-5</v>
      </c>
      <c r="M30" s="365"/>
      <c r="N30" s="366"/>
      <c r="O30" s="384">
        <f t="shared" si="2"/>
        <v>15.8</v>
      </c>
      <c r="P30" s="385">
        <v>2</v>
      </c>
      <c r="Q30" s="386">
        <f t="shared" si="3"/>
        <v>97.8</v>
      </c>
      <c r="R30" s="88">
        <f t="shared" si="5"/>
        <v>2</v>
      </c>
      <c r="S30" s="16"/>
    </row>
    <row r="31" spans="1:19" ht="38.1" customHeight="1" thickTop="1" thickBot="1" x14ac:dyDescent="0.35">
      <c r="A31" s="183" t="s">
        <v>47</v>
      </c>
      <c r="B31" s="184"/>
      <c r="C31" s="185"/>
      <c r="D31" s="109">
        <v>95.25</v>
      </c>
      <c r="E31" s="91"/>
      <c r="F31" s="102">
        <f t="shared" si="0"/>
        <v>38.1</v>
      </c>
      <c r="G31" s="93"/>
      <c r="H31" s="94"/>
      <c r="I31" s="95"/>
      <c r="J31" s="119">
        <f t="shared" si="1"/>
        <v>40</v>
      </c>
      <c r="K31" s="97">
        <v>-27</v>
      </c>
      <c r="L31" s="98">
        <v>-7</v>
      </c>
      <c r="M31" s="98">
        <v>-1</v>
      </c>
      <c r="N31" s="157"/>
      <c r="O31" s="117">
        <f t="shared" si="2"/>
        <v>13</v>
      </c>
      <c r="P31" s="161"/>
      <c r="Q31" s="108">
        <f t="shared" si="3"/>
        <v>91.1</v>
      </c>
      <c r="R31" s="88">
        <f t="shared" si="5"/>
        <v>8</v>
      </c>
      <c r="S31" s="16"/>
    </row>
    <row r="32" spans="1:19" ht="38.1" customHeight="1" thickTop="1" thickBot="1" x14ac:dyDescent="0.35">
      <c r="A32" s="183" t="s">
        <v>48</v>
      </c>
      <c r="B32" s="184"/>
      <c r="C32" s="185"/>
      <c r="D32" s="109">
        <v>92.75</v>
      </c>
      <c r="E32" s="91"/>
      <c r="F32" s="102">
        <f t="shared" si="0"/>
        <v>37.1</v>
      </c>
      <c r="G32" s="93"/>
      <c r="H32" s="94"/>
      <c r="I32" s="95"/>
      <c r="J32" s="119">
        <f t="shared" si="1"/>
        <v>40</v>
      </c>
      <c r="K32" s="97">
        <v>-40</v>
      </c>
      <c r="L32" s="98">
        <v>-11</v>
      </c>
      <c r="M32" s="98"/>
      <c r="N32" s="157"/>
      <c r="O32" s="117">
        <f t="shared" si="2"/>
        <v>9.8000000000000007</v>
      </c>
      <c r="P32" s="161"/>
      <c r="Q32" s="108">
        <f t="shared" si="3"/>
        <v>86.899999999999991</v>
      </c>
      <c r="R32" s="88">
        <f t="shared" si="5"/>
        <v>9</v>
      </c>
      <c r="S32" s="16"/>
    </row>
    <row r="33" spans="1:19" ht="38.1" customHeight="1" thickTop="1" thickBot="1" x14ac:dyDescent="0.35">
      <c r="A33" s="183" t="s">
        <v>49</v>
      </c>
      <c r="B33" s="184"/>
      <c r="C33" s="185"/>
      <c r="D33" s="109">
        <v>84</v>
      </c>
      <c r="E33" s="91"/>
      <c r="F33" s="102">
        <f t="shared" si="0"/>
        <v>33.6</v>
      </c>
      <c r="G33" s="93"/>
      <c r="H33" s="94"/>
      <c r="I33" s="95"/>
      <c r="J33" s="119">
        <f t="shared" si="1"/>
        <v>40</v>
      </c>
      <c r="K33" s="97">
        <v>-51</v>
      </c>
      <c r="L33" s="98">
        <v>-9</v>
      </c>
      <c r="M33" s="98"/>
      <c r="N33" s="157"/>
      <c r="O33" s="117">
        <f t="shared" si="2"/>
        <v>8</v>
      </c>
      <c r="P33" s="161"/>
      <c r="Q33" s="108">
        <f t="shared" si="3"/>
        <v>81.599999999999994</v>
      </c>
      <c r="R33" s="88">
        <f t="shared" si="5"/>
        <v>10</v>
      </c>
      <c r="S33" s="16"/>
    </row>
    <row r="34" spans="1:19" ht="38.1" customHeight="1" thickTop="1" thickBot="1" x14ac:dyDescent="0.35">
      <c r="A34" s="183" t="s">
        <v>50</v>
      </c>
      <c r="B34" s="184"/>
      <c r="C34" s="185"/>
      <c r="D34" s="109">
        <v>98.5625</v>
      </c>
      <c r="E34" s="91"/>
      <c r="F34" s="102">
        <f t="shared" si="0"/>
        <v>39.425000000000004</v>
      </c>
      <c r="G34" s="93"/>
      <c r="H34" s="94"/>
      <c r="I34" s="95"/>
      <c r="J34" s="119">
        <f t="shared" si="1"/>
        <v>40</v>
      </c>
      <c r="K34" s="97">
        <v>-27</v>
      </c>
      <c r="L34" s="98">
        <v>-12</v>
      </c>
      <c r="M34" s="98">
        <v>-1</v>
      </c>
      <c r="N34" s="157"/>
      <c r="O34" s="117">
        <f t="shared" si="2"/>
        <v>12</v>
      </c>
      <c r="P34" s="161"/>
      <c r="Q34" s="108">
        <f t="shared" si="3"/>
        <v>91.425000000000011</v>
      </c>
      <c r="R34" s="88">
        <f t="shared" si="5"/>
        <v>6</v>
      </c>
      <c r="S34" s="16"/>
    </row>
    <row r="35" spans="1:19" ht="38.1" customHeight="1" thickTop="1" thickBot="1" x14ac:dyDescent="0.35">
      <c r="A35" s="183" t="s">
        <v>51</v>
      </c>
      <c r="B35" s="184"/>
      <c r="C35" s="185"/>
      <c r="D35" s="109">
        <v>96.8125</v>
      </c>
      <c r="E35" s="91"/>
      <c r="F35" s="102">
        <f t="shared" si="0"/>
        <v>38.725000000000001</v>
      </c>
      <c r="G35" s="93"/>
      <c r="H35" s="94"/>
      <c r="I35" s="95"/>
      <c r="J35" s="119">
        <f t="shared" si="1"/>
        <v>40</v>
      </c>
      <c r="K35" s="97">
        <v>-10</v>
      </c>
      <c r="L35" s="98">
        <v>-2</v>
      </c>
      <c r="M35" s="98"/>
      <c r="N35" s="157"/>
      <c r="O35" s="117">
        <f t="shared" si="2"/>
        <v>17.600000000000001</v>
      </c>
      <c r="P35" s="161"/>
      <c r="Q35" s="108">
        <f t="shared" si="3"/>
        <v>96.324999999999989</v>
      </c>
      <c r="R35" s="88">
        <f t="shared" si="5"/>
        <v>3</v>
      </c>
      <c r="S35" s="16"/>
    </row>
    <row r="36" spans="1:19" ht="38.1" customHeight="1" thickTop="1" thickBot="1" x14ac:dyDescent="0.35">
      <c r="A36" s="208" t="s">
        <v>52</v>
      </c>
      <c r="B36" s="209"/>
      <c r="C36" s="210"/>
      <c r="D36" s="122">
        <v>96.4375</v>
      </c>
      <c r="E36" s="123"/>
      <c r="F36" s="102">
        <f t="shared" si="0"/>
        <v>38.575000000000003</v>
      </c>
      <c r="G36" s="124"/>
      <c r="H36" s="125"/>
      <c r="I36" s="126"/>
      <c r="J36" s="102">
        <f t="shared" si="1"/>
        <v>40</v>
      </c>
      <c r="K36" s="127">
        <v>-34</v>
      </c>
      <c r="L36" s="128"/>
      <c r="M36" s="128">
        <v>-1</v>
      </c>
      <c r="N36" s="159"/>
      <c r="O36" s="117">
        <f t="shared" si="2"/>
        <v>13</v>
      </c>
      <c r="P36" s="164">
        <v>3</v>
      </c>
      <c r="Q36" s="108">
        <f t="shared" si="3"/>
        <v>94.575000000000003</v>
      </c>
      <c r="R36" s="89">
        <f t="shared" si="5"/>
        <v>5</v>
      </c>
      <c r="S36" s="16"/>
    </row>
    <row r="37" spans="1:19" ht="38.1" customHeight="1" thickTop="1" thickBot="1" x14ac:dyDescent="0.35">
      <c r="A37" s="205" t="s">
        <v>144</v>
      </c>
      <c r="B37" s="206"/>
      <c r="C37" s="207"/>
      <c r="D37" s="100"/>
      <c r="E37" s="101"/>
      <c r="F37" s="102"/>
      <c r="G37" s="103"/>
      <c r="H37" s="104"/>
      <c r="I37" s="105"/>
      <c r="J37" s="102"/>
      <c r="K37" s="106"/>
      <c r="L37" s="107"/>
      <c r="M37" s="107"/>
      <c r="N37" s="156"/>
      <c r="O37" s="117"/>
      <c r="P37" s="163"/>
      <c r="Q37" s="108"/>
      <c r="R37" s="88"/>
      <c r="S37" s="16"/>
    </row>
    <row r="38" spans="1:19" ht="38.1" customHeight="1" thickTop="1" thickBot="1" x14ac:dyDescent="0.35">
      <c r="A38" s="208" t="s">
        <v>145</v>
      </c>
      <c r="B38" s="209"/>
      <c r="C38" s="210"/>
      <c r="D38" s="109"/>
      <c r="E38" s="91"/>
      <c r="F38" s="102"/>
      <c r="G38" s="93"/>
      <c r="H38" s="94"/>
      <c r="I38" s="95"/>
      <c r="J38" s="119"/>
      <c r="K38" s="97"/>
      <c r="L38" s="98"/>
      <c r="M38" s="98"/>
      <c r="N38" s="157"/>
      <c r="O38" s="117"/>
      <c r="P38" s="161"/>
      <c r="Q38" s="108"/>
      <c r="R38" s="88"/>
      <c r="S38" s="16"/>
    </row>
    <row r="39" spans="1:19" ht="38.1" customHeight="1" thickTop="1" thickBot="1" x14ac:dyDescent="0.35">
      <c r="A39" s="183" t="s">
        <v>146</v>
      </c>
      <c r="B39" s="184"/>
      <c r="C39" s="185"/>
      <c r="D39" s="109"/>
      <c r="E39" s="91"/>
      <c r="F39" s="102"/>
      <c r="G39" s="93"/>
      <c r="H39" s="94"/>
      <c r="I39" s="95"/>
      <c r="J39" s="119"/>
      <c r="K39" s="97"/>
      <c r="L39" s="98"/>
      <c r="M39" s="98"/>
      <c r="N39" s="157"/>
      <c r="O39" s="117"/>
      <c r="P39" s="161"/>
      <c r="Q39" s="108"/>
      <c r="R39" s="88"/>
      <c r="S39" s="16"/>
    </row>
    <row r="40" spans="1:19" ht="38.1" customHeight="1" thickTop="1" thickBot="1" x14ac:dyDescent="0.35">
      <c r="A40" s="183" t="s">
        <v>141</v>
      </c>
      <c r="B40" s="184"/>
      <c r="C40" s="185"/>
      <c r="D40" s="109">
        <v>100</v>
      </c>
      <c r="E40" s="91"/>
      <c r="F40" s="102">
        <f>(D40+E40)*0.4</f>
        <v>40</v>
      </c>
      <c r="G40" s="93"/>
      <c r="H40" s="94"/>
      <c r="I40" s="95"/>
      <c r="J40" s="119">
        <f>(100+(G40+H40+I40))*0.4</f>
        <v>40</v>
      </c>
      <c r="K40" s="97"/>
      <c r="L40" s="98"/>
      <c r="M40" s="98">
        <v>-1</v>
      </c>
      <c r="N40" s="157"/>
      <c r="O40" s="117">
        <f>(100+(K40+L40+M40+N40))*0.2</f>
        <v>19.8</v>
      </c>
      <c r="P40" s="161"/>
      <c r="Q40" s="108">
        <f t="shared" si="3"/>
        <v>99.8</v>
      </c>
      <c r="R40" s="88">
        <f t="shared" ref="R40:R45" si="6">RANK(Q40,$Q$37:$Q$45,0)</f>
        <v>5</v>
      </c>
      <c r="S40" s="16"/>
    </row>
    <row r="41" spans="1:19" ht="38.1" customHeight="1" thickTop="1" thickBot="1" x14ac:dyDescent="0.35">
      <c r="A41" s="183" t="s">
        <v>142</v>
      </c>
      <c r="B41" s="184"/>
      <c r="C41" s="185"/>
      <c r="D41" s="109">
        <v>100</v>
      </c>
      <c r="E41" s="91"/>
      <c r="F41" s="102">
        <f>(D41+E41)*0.4</f>
        <v>40</v>
      </c>
      <c r="G41" s="93"/>
      <c r="H41" s="94"/>
      <c r="I41" s="95"/>
      <c r="J41" s="119">
        <f>(100+(G41+H41+I41))*0.4</f>
        <v>40</v>
      </c>
      <c r="K41" s="97">
        <v>-3</v>
      </c>
      <c r="L41" s="98"/>
      <c r="M41" s="98"/>
      <c r="N41" s="157"/>
      <c r="O41" s="117">
        <f>(100+(K41+L41+M41+N41))*0.2</f>
        <v>19.400000000000002</v>
      </c>
      <c r="P41" s="161"/>
      <c r="Q41" s="108">
        <f t="shared" si="3"/>
        <v>99.4</v>
      </c>
      <c r="R41" s="88">
        <f t="shared" si="6"/>
        <v>6</v>
      </c>
      <c r="S41" s="16"/>
    </row>
    <row r="42" spans="1:19" ht="38.1" customHeight="1" thickTop="1" thickBot="1" x14ac:dyDescent="0.35">
      <c r="A42" s="378" t="s">
        <v>143</v>
      </c>
      <c r="B42" s="379"/>
      <c r="C42" s="380"/>
      <c r="D42" s="381">
        <v>99.375</v>
      </c>
      <c r="E42" s="358"/>
      <c r="F42" s="382">
        <f>(D42+E42)*0.4</f>
        <v>39.75</v>
      </c>
      <c r="G42" s="360"/>
      <c r="H42" s="361"/>
      <c r="I42" s="362"/>
      <c r="J42" s="383">
        <f>(100+(G42+H42+I42))*0.4</f>
        <v>40</v>
      </c>
      <c r="K42" s="364"/>
      <c r="L42" s="365">
        <v>-1</v>
      </c>
      <c r="M42" s="365"/>
      <c r="N42" s="366"/>
      <c r="O42" s="384">
        <f>(100+(K42+L42+M42+N42))*0.2</f>
        <v>19.8</v>
      </c>
      <c r="P42" s="385">
        <v>3</v>
      </c>
      <c r="Q42" s="386">
        <f t="shared" si="3"/>
        <v>100</v>
      </c>
      <c r="R42" s="88">
        <f t="shared" si="6"/>
        <v>1</v>
      </c>
      <c r="S42" s="16"/>
    </row>
    <row r="43" spans="1:19" ht="38.1" customHeight="1" thickTop="1" thickBot="1" x14ac:dyDescent="0.35">
      <c r="A43" s="378" t="s">
        <v>135</v>
      </c>
      <c r="B43" s="379"/>
      <c r="C43" s="380"/>
      <c r="D43" s="381">
        <v>99.0625</v>
      </c>
      <c r="E43" s="358"/>
      <c r="F43" s="382">
        <f t="shared" si="0"/>
        <v>39.625</v>
      </c>
      <c r="G43" s="360"/>
      <c r="H43" s="361"/>
      <c r="I43" s="362"/>
      <c r="J43" s="383">
        <f t="shared" si="1"/>
        <v>40</v>
      </c>
      <c r="K43" s="364"/>
      <c r="L43" s="365"/>
      <c r="M43" s="365"/>
      <c r="N43" s="366"/>
      <c r="O43" s="384">
        <f t="shared" si="2"/>
        <v>20</v>
      </c>
      <c r="P43" s="385">
        <v>2</v>
      </c>
      <c r="Q43" s="386">
        <f t="shared" si="3"/>
        <v>100</v>
      </c>
      <c r="R43" s="88">
        <f t="shared" si="6"/>
        <v>1</v>
      </c>
      <c r="S43" s="16"/>
    </row>
    <row r="44" spans="1:19" ht="38.1" customHeight="1" thickTop="1" thickBot="1" x14ac:dyDescent="0.35">
      <c r="A44" s="378" t="s">
        <v>136</v>
      </c>
      <c r="B44" s="379"/>
      <c r="C44" s="380"/>
      <c r="D44" s="381">
        <v>99.375</v>
      </c>
      <c r="E44" s="358"/>
      <c r="F44" s="382">
        <f t="shared" si="0"/>
        <v>39.75</v>
      </c>
      <c r="G44" s="360"/>
      <c r="H44" s="361"/>
      <c r="I44" s="362"/>
      <c r="J44" s="383">
        <f t="shared" si="1"/>
        <v>40</v>
      </c>
      <c r="K44" s="364"/>
      <c r="L44" s="365"/>
      <c r="M44" s="365"/>
      <c r="N44" s="366"/>
      <c r="O44" s="384">
        <f t="shared" si="2"/>
        <v>20</v>
      </c>
      <c r="P44" s="385">
        <v>1</v>
      </c>
      <c r="Q44" s="386">
        <f t="shared" si="3"/>
        <v>100</v>
      </c>
      <c r="R44" s="88">
        <f t="shared" si="6"/>
        <v>1</v>
      </c>
      <c r="S44" s="16"/>
    </row>
    <row r="45" spans="1:19" ht="38.1" customHeight="1" thickTop="1" thickBot="1" x14ac:dyDescent="0.35">
      <c r="A45" s="387" t="s">
        <v>137</v>
      </c>
      <c r="B45" s="388"/>
      <c r="C45" s="389"/>
      <c r="D45" s="390">
        <v>99.583333333333329</v>
      </c>
      <c r="E45" s="370"/>
      <c r="F45" s="382">
        <f t="shared" si="0"/>
        <v>39.833333333333336</v>
      </c>
      <c r="G45" s="371"/>
      <c r="H45" s="372"/>
      <c r="I45" s="373"/>
      <c r="J45" s="391">
        <f t="shared" si="1"/>
        <v>40</v>
      </c>
      <c r="K45" s="374"/>
      <c r="L45" s="375"/>
      <c r="M45" s="375"/>
      <c r="N45" s="376"/>
      <c r="O45" s="384">
        <f t="shared" si="2"/>
        <v>20</v>
      </c>
      <c r="P45" s="392"/>
      <c r="Q45" s="386">
        <f t="shared" si="3"/>
        <v>99.833333333333343</v>
      </c>
      <c r="R45" s="88">
        <v>2</v>
      </c>
      <c r="S45" s="16"/>
    </row>
    <row r="46" spans="1:19" ht="44.1" customHeight="1" thickTop="1" x14ac:dyDescent="0.4">
      <c r="A46" s="21" t="s">
        <v>80</v>
      </c>
      <c r="B46" s="22"/>
      <c r="C46" s="23" t="s">
        <v>81</v>
      </c>
      <c r="D46" s="196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8"/>
      <c r="Q46" s="197"/>
      <c r="R46" s="199"/>
      <c r="S46" s="17"/>
    </row>
    <row r="47" spans="1:19" ht="44.1" customHeight="1" x14ac:dyDescent="0.25">
      <c r="A47" s="24"/>
      <c r="B47" s="195" t="s">
        <v>85</v>
      </c>
      <c r="C47" s="25"/>
      <c r="D47" s="200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201"/>
      <c r="S47" s="18"/>
    </row>
    <row r="48" spans="1:19" ht="44.1" customHeight="1" x14ac:dyDescent="0.25">
      <c r="A48" s="24"/>
      <c r="B48" s="195"/>
      <c r="C48" s="25"/>
      <c r="D48" s="200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201"/>
      <c r="S48" s="18"/>
    </row>
    <row r="49" spans="1:219" ht="44.1" customHeight="1" thickBot="1" x14ac:dyDescent="0.3">
      <c r="A49" s="26" t="s">
        <v>82</v>
      </c>
      <c r="B49" s="27"/>
      <c r="C49" s="28" t="s">
        <v>83</v>
      </c>
      <c r="D49" s="202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4"/>
      <c r="S49" s="18"/>
    </row>
    <row r="50" spans="1:219" s="14" customFormat="1" ht="61.5" customHeight="1" thickTop="1" thickBot="1" x14ac:dyDescent="0.3">
      <c r="A50" s="192" t="s">
        <v>88</v>
      </c>
      <c r="B50" s="193"/>
      <c r="C50" s="193"/>
      <c r="D50" s="193"/>
      <c r="E50" s="194"/>
      <c r="F50" s="192" t="s">
        <v>106</v>
      </c>
      <c r="G50" s="193"/>
      <c r="H50" s="193"/>
      <c r="I50" s="194"/>
      <c r="J50" s="192" t="s">
        <v>89</v>
      </c>
      <c r="K50" s="193"/>
      <c r="L50" s="193"/>
      <c r="M50" s="194"/>
      <c r="N50" s="192" t="s">
        <v>87</v>
      </c>
      <c r="O50" s="193"/>
      <c r="P50" s="193"/>
      <c r="Q50" s="193"/>
      <c r="R50" s="194"/>
      <c r="S50" s="19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12"/>
      <c r="EG50" s="12"/>
      <c r="EH50" s="12"/>
      <c r="EI50" s="12"/>
      <c r="EJ50" s="12"/>
      <c r="EK50" s="12"/>
      <c r="EL50" s="12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  <c r="FD50" s="12"/>
      <c r="FE50" s="12"/>
      <c r="FF50" s="12"/>
      <c r="FG50" s="12"/>
      <c r="FH50" s="12"/>
      <c r="FI50" s="12"/>
      <c r="FJ50" s="12"/>
      <c r="FK50" s="12"/>
      <c r="FL50" s="12"/>
      <c r="FM50" s="12"/>
      <c r="FN50" s="12"/>
      <c r="FO50" s="12"/>
      <c r="FP50" s="12"/>
      <c r="FQ50" s="12"/>
      <c r="FR50" s="12"/>
      <c r="FS50" s="12"/>
      <c r="FT50" s="12"/>
      <c r="FU50" s="12"/>
      <c r="FV50" s="12"/>
      <c r="FW50" s="12"/>
      <c r="FX50" s="12"/>
      <c r="FY50" s="12"/>
      <c r="FZ50" s="12"/>
      <c r="GA50" s="12"/>
      <c r="GB50" s="12"/>
      <c r="GC50" s="12"/>
      <c r="GD50" s="12"/>
      <c r="GE50" s="12"/>
      <c r="GF50" s="12"/>
      <c r="GG50" s="12"/>
      <c r="GH50" s="12"/>
      <c r="GI50" s="12"/>
      <c r="GJ50" s="12"/>
      <c r="GK50" s="12"/>
      <c r="GL50" s="12"/>
      <c r="GM50" s="12"/>
      <c r="GN50" s="12"/>
      <c r="GO50" s="12"/>
      <c r="GP50" s="12"/>
      <c r="GQ50" s="12"/>
      <c r="GR50" s="12"/>
      <c r="GS50" s="12"/>
      <c r="GT50" s="12"/>
      <c r="GU50" s="12"/>
      <c r="GV50" s="12"/>
      <c r="GW50" s="12"/>
      <c r="GX50" s="12"/>
      <c r="GY50" s="12"/>
      <c r="GZ50" s="12"/>
      <c r="HA50" s="12"/>
      <c r="HB50" s="12"/>
      <c r="HC50" s="12"/>
      <c r="HD50" s="12"/>
      <c r="HE50" s="12"/>
      <c r="HF50" s="12"/>
      <c r="HG50" s="12"/>
      <c r="HH50" s="12"/>
      <c r="HI50" s="12"/>
      <c r="HJ50" s="12"/>
      <c r="HK50" s="12"/>
    </row>
    <row r="51" spans="1:219" s="14" customFormat="1" ht="87" customHeight="1" thickTop="1" thickBot="1" x14ac:dyDescent="0.3">
      <c r="A51" s="189"/>
      <c r="B51" s="190"/>
      <c r="C51" s="190"/>
      <c r="D51" s="190"/>
      <c r="E51" s="191"/>
      <c r="F51" s="189"/>
      <c r="G51" s="190"/>
      <c r="H51" s="190"/>
      <c r="I51" s="191"/>
      <c r="J51" s="189"/>
      <c r="K51" s="190"/>
      <c r="L51" s="190"/>
      <c r="M51" s="191"/>
      <c r="N51" s="189"/>
      <c r="O51" s="190"/>
      <c r="P51" s="190"/>
      <c r="Q51" s="190"/>
      <c r="R51" s="191"/>
      <c r="S51" s="20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2"/>
      <c r="DQ51" s="12"/>
      <c r="DR51" s="12"/>
      <c r="DS51" s="12"/>
      <c r="DT51" s="12"/>
      <c r="DU51" s="12"/>
      <c r="DV51" s="12"/>
      <c r="DW51" s="12"/>
      <c r="DX51" s="12"/>
      <c r="DY51" s="12"/>
      <c r="DZ51" s="12"/>
      <c r="EA51" s="12"/>
      <c r="EB51" s="12"/>
      <c r="EC51" s="12"/>
      <c r="ED51" s="12"/>
      <c r="EE51" s="12"/>
      <c r="EF51" s="12"/>
      <c r="EG51" s="12"/>
      <c r="EH51" s="12"/>
      <c r="EI51" s="12"/>
      <c r="EJ51" s="12"/>
      <c r="EK51" s="12"/>
      <c r="EL51" s="12"/>
      <c r="EM51" s="12"/>
      <c r="EN51" s="12"/>
      <c r="EO51" s="12"/>
      <c r="EP51" s="12"/>
      <c r="EQ51" s="12"/>
      <c r="ER51" s="12"/>
      <c r="ES51" s="12"/>
      <c r="ET51" s="12"/>
      <c r="EU51" s="12"/>
      <c r="EV51" s="12"/>
      <c r="EW51" s="12"/>
      <c r="EX51" s="12"/>
      <c r="EY51" s="12"/>
      <c r="EZ51" s="12"/>
      <c r="FA51" s="12"/>
      <c r="FB51" s="12"/>
      <c r="FC51" s="12"/>
      <c r="FD51" s="12"/>
      <c r="FE51" s="12"/>
      <c r="FF51" s="12"/>
      <c r="FG51" s="12"/>
      <c r="FH51" s="12"/>
      <c r="FI51" s="12"/>
      <c r="FJ51" s="12"/>
      <c r="FK51" s="12"/>
      <c r="FL51" s="12"/>
      <c r="FM51" s="12"/>
      <c r="FN51" s="12"/>
      <c r="FO51" s="12"/>
      <c r="FP51" s="12"/>
      <c r="FQ51" s="12"/>
      <c r="FR51" s="12"/>
      <c r="FS51" s="12"/>
      <c r="FT51" s="12"/>
      <c r="FU51" s="12"/>
      <c r="FV51" s="12"/>
      <c r="FW51" s="12"/>
      <c r="FX51" s="12"/>
      <c r="FY51" s="12"/>
      <c r="FZ51" s="12"/>
      <c r="GA51" s="12"/>
      <c r="GB51" s="12"/>
      <c r="GC51" s="12"/>
      <c r="GD51" s="12"/>
      <c r="GE51" s="12"/>
      <c r="GF51" s="12"/>
      <c r="GG51" s="12"/>
      <c r="GH51" s="12"/>
      <c r="GI51" s="12"/>
      <c r="GJ51" s="12"/>
      <c r="GK51" s="12"/>
      <c r="GL51" s="12"/>
      <c r="GM51" s="12"/>
      <c r="GN51" s="12"/>
      <c r="GO51" s="12"/>
      <c r="GP51" s="12"/>
      <c r="GQ51" s="12"/>
      <c r="GR51" s="12"/>
      <c r="GS51" s="12"/>
      <c r="GT51" s="12"/>
      <c r="GU51" s="12"/>
      <c r="GV51" s="12"/>
      <c r="GW51" s="12"/>
      <c r="GX51" s="12"/>
      <c r="GY51" s="12"/>
      <c r="GZ51" s="12"/>
      <c r="HA51" s="12"/>
      <c r="HB51" s="12"/>
      <c r="HC51" s="12"/>
      <c r="HD51" s="12"/>
      <c r="HE51" s="12"/>
      <c r="HF51" s="12"/>
      <c r="HG51" s="12"/>
      <c r="HH51" s="12"/>
      <c r="HI51" s="12"/>
      <c r="HJ51" s="12"/>
      <c r="HK51" s="12"/>
    </row>
    <row r="52" spans="1:219" ht="21.75" thickTop="1" x14ac:dyDescent="0.25"/>
  </sheetData>
  <mergeCells count="60">
    <mergeCell ref="N51:R51"/>
    <mergeCell ref="R5:R6"/>
    <mergeCell ref="M4:M5"/>
    <mergeCell ref="A7:C7"/>
    <mergeCell ref="A8:C8"/>
    <mergeCell ref="A9:C9"/>
    <mergeCell ref="A10:C10"/>
    <mergeCell ref="A15:C15"/>
    <mergeCell ref="A16:C16"/>
    <mergeCell ref="A22:C22"/>
    <mergeCell ref="A17:C17"/>
    <mergeCell ref="A18:C18"/>
    <mergeCell ref="A23:C23"/>
    <mergeCell ref="A11:C11"/>
    <mergeCell ref="A12:C12"/>
    <mergeCell ref="A13:C13"/>
    <mergeCell ref="A1:R1"/>
    <mergeCell ref="D2:F2"/>
    <mergeCell ref="G2:J2"/>
    <mergeCell ref="K2:O2"/>
    <mergeCell ref="R2:R3"/>
    <mergeCell ref="Q2:Q3"/>
    <mergeCell ref="N3:N6"/>
    <mergeCell ref="P2:P6"/>
    <mergeCell ref="Q5:Q6"/>
    <mergeCell ref="A14:C14"/>
    <mergeCell ref="N50:R50"/>
    <mergeCell ref="B47:B48"/>
    <mergeCell ref="A50:E50"/>
    <mergeCell ref="A44:C44"/>
    <mergeCell ref="F50:I50"/>
    <mergeCell ref="J50:M50"/>
    <mergeCell ref="D46:R49"/>
    <mergeCell ref="A45:C45"/>
    <mergeCell ref="A43:C43"/>
    <mergeCell ref="A37:C37"/>
    <mergeCell ref="A36:C36"/>
    <mergeCell ref="A38:C38"/>
    <mergeCell ref="A35:C35"/>
    <mergeCell ref="A27:C27"/>
    <mergeCell ref="A28:C28"/>
    <mergeCell ref="F51:I51"/>
    <mergeCell ref="J51:M51"/>
    <mergeCell ref="A40:C40"/>
    <mergeCell ref="A42:C42"/>
    <mergeCell ref="A39:C39"/>
    <mergeCell ref="A41:C41"/>
    <mergeCell ref="A51:E51"/>
    <mergeCell ref="A19:C19"/>
    <mergeCell ref="A20:C20"/>
    <mergeCell ref="A21:C21"/>
    <mergeCell ref="A29:C29"/>
    <mergeCell ref="A34:C34"/>
    <mergeCell ref="A30:C30"/>
    <mergeCell ref="A24:C24"/>
    <mergeCell ref="A25:C25"/>
    <mergeCell ref="A26:C26"/>
    <mergeCell ref="A31:C31"/>
    <mergeCell ref="A32:C32"/>
    <mergeCell ref="A33:C33"/>
  </mergeCells>
  <phoneticPr fontId="3" type="noConversion"/>
  <conditionalFormatting sqref="R17:R36 R40:R45">
    <cfRule type="cellIs" dxfId="2" priority="2" stopIfTrue="1" operator="lessThanOrEqual">
      <formula>2</formula>
    </cfRule>
  </conditionalFormatting>
  <pageMargins left="0.62992125984251968" right="0.35433070866141736" top="0.39370078740157483" bottom="0.39370078740157483" header="0.31496062992125984" footer="0.31496062992125984"/>
  <pageSetup paperSize="12" scale="4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J55"/>
  <sheetViews>
    <sheetView zoomScale="50" workbookViewId="0">
      <selection activeCell="A25" sqref="A25:Q26"/>
    </sheetView>
  </sheetViews>
  <sheetFormatPr defaultRowHeight="16.5" x14ac:dyDescent="0.25"/>
  <cols>
    <col min="1" max="3" width="8.625" style="11" customWidth="1"/>
    <col min="4" max="4" width="15.375" style="11" customWidth="1"/>
    <col min="5" max="16" width="13.625" style="11" customWidth="1"/>
    <col min="17" max="17" width="16.875" style="11" customWidth="1"/>
    <col min="18" max="18" width="13.625" style="11" customWidth="1"/>
    <col min="19" max="16384" width="9" style="11"/>
  </cols>
  <sheetData>
    <row r="1" spans="1:19" ht="63" customHeight="1" thickTop="1" thickBot="1" x14ac:dyDescent="0.3">
      <c r="A1" s="192" t="s">
        <v>150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2"/>
    </row>
    <row r="2" spans="1:19" ht="48" customHeight="1" thickTop="1" thickBot="1" x14ac:dyDescent="0.3">
      <c r="A2" s="55"/>
      <c r="B2" s="19" t="s">
        <v>53</v>
      </c>
      <c r="C2" s="56" t="s">
        <v>0</v>
      </c>
      <c r="D2" s="213" t="s">
        <v>98</v>
      </c>
      <c r="E2" s="214"/>
      <c r="F2" s="214"/>
      <c r="G2" s="213" t="s">
        <v>99</v>
      </c>
      <c r="H2" s="214"/>
      <c r="I2" s="214"/>
      <c r="J2" s="214"/>
      <c r="K2" s="213" t="s">
        <v>100</v>
      </c>
      <c r="L2" s="214"/>
      <c r="M2" s="214"/>
      <c r="N2" s="214"/>
      <c r="O2" s="214"/>
      <c r="P2" s="221" t="s">
        <v>148</v>
      </c>
      <c r="Q2" s="216" t="s">
        <v>101</v>
      </c>
      <c r="R2" s="217" t="s">
        <v>54</v>
      </c>
    </row>
    <row r="3" spans="1:19" ht="40.5" customHeight="1" x14ac:dyDescent="0.25">
      <c r="A3" s="55"/>
      <c r="B3" s="57"/>
      <c r="C3" s="58"/>
      <c r="D3" s="61" t="s">
        <v>55</v>
      </c>
      <c r="E3" s="62" t="s">
        <v>56</v>
      </c>
      <c r="F3" s="63" t="s">
        <v>1</v>
      </c>
      <c r="G3" s="61" t="s">
        <v>57</v>
      </c>
      <c r="H3" s="62" t="s">
        <v>2</v>
      </c>
      <c r="I3" s="64" t="s">
        <v>3</v>
      </c>
      <c r="J3" s="63" t="s">
        <v>1</v>
      </c>
      <c r="K3" s="61" t="s">
        <v>4</v>
      </c>
      <c r="L3" s="62" t="s">
        <v>5</v>
      </c>
      <c r="M3" s="64" t="s">
        <v>103</v>
      </c>
      <c r="N3" s="218" t="s">
        <v>147</v>
      </c>
      <c r="O3" s="63" t="s">
        <v>1</v>
      </c>
      <c r="P3" s="222"/>
      <c r="Q3" s="217"/>
      <c r="R3" s="217"/>
    </row>
    <row r="4" spans="1:19" ht="40.5" customHeight="1" x14ac:dyDescent="0.25">
      <c r="A4" s="55"/>
      <c r="B4" s="57"/>
      <c r="C4" s="59"/>
      <c r="D4" s="65"/>
      <c r="E4" s="66" t="s">
        <v>6</v>
      </c>
      <c r="F4" s="67"/>
      <c r="G4" s="65" t="s">
        <v>7</v>
      </c>
      <c r="H4" s="66" t="s">
        <v>8</v>
      </c>
      <c r="I4" s="68" t="s">
        <v>9</v>
      </c>
      <c r="J4" s="67"/>
      <c r="K4" s="65"/>
      <c r="L4" s="66" t="s">
        <v>10</v>
      </c>
      <c r="M4" s="225" t="s">
        <v>104</v>
      </c>
      <c r="N4" s="219"/>
      <c r="O4" s="67"/>
      <c r="P4" s="222"/>
      <c r="Q4" s="69"/>
      <c r="R4" s="56"/>
    </row>
    <row r="5" spans="1:19" ht="40.5" customHeight="1" x14ac:dyDescent="0.25">
      <c r="A5" s="55"/>
      <c r="B5" s="57"/>
      <c r="C5" s="58"/>
      <c r="D5" s="70"/>
      <c r="E5" s="71" t="s">
        <v>11</v>
      </c>
      <c r="F5" s="67"/>
      <c r="G5" s="70" t="s">
        <v>12</v>
      </c>
      <c r="H5" s="71" t="s">
        <v>13</v>
      </c>
      <c r="I5" s="68" t="s">
        <v>14</v>
      </c>
      <c r="J5" s="67"/>
      <c r="K5" s="70"/>
      <c r="L5" s="71" t="s">
        <v>15</v>
      </c>
      <c r="M5" s="225"/>
      <c r="N5" s="219"/>
      <c r="O5" s="67"/>
      <c r="P5" s="222"/>
      <c r="Q5" s="217" t="s">
        <v>102</v>
      </c>
      <c r="R5" s="217" t="s">
        <v>17</v>
      </c>
    </row>
    <row r="6" spans="1:19" ht="40.5" customHeight="1" thickBot="1" x14ac:dyDescent="0.3">
      <c r="A6" s="60" t="s">
        <v>58</v>
      </c>
      <c r="B6" s="19" t="s">
        <v>59</v>
      </c>
      <c r="C6" s="58"/>
      <c r="D6" s="70" t="s">
        <v>60</v>
      </c>
      <c r="E6" s="71" t="s">
        <v>61</v>
      </c>
      <c r="F6" s="67" t="s">
        <v>16</v>
      </c>
      <c r="G6" s="70" t="s">
        <v>18</v>
      </c>
      <c r="H6" s="71" t="s">
        <v>19</v>
      </c>
      <c r="I6" s="68" t="s">
        <v>20</v>
      </c>
      <c r="J6" s="67" t="s">
        <v>16</v>
      </c>
      <c r="K6" s="70" t="s">
        <v>21</v>
      </c>
      <c r="L6" s="71" t="s">
        <v>22</v>
      </c>
      <c r="M6" s="68" t="s">
        <v>105</v>
      </c>
      <c r="N6" s="220"/>
      <c r="O6" s="67" t="s">
        <v>84</v>
      </c>
      <c r="P6" s="223"/>
      <c r="Q6" s="224"/>
      <c r="R6" s="217"/>
    </row>
    <row r="7" spans="1:19" ht="56.1" customHeight="1" thickTop="1" thickBot="1" x14ac:dyDescent="0.3">
      <c r="A7" s="228" t="s">
        <v>107</v>
      </c>
      <c r="B7" s="229"/>
      <c r="C7" s="230"/>
      <c r="D7" s="129"/>
      <c r="E7" s="101"/>
      <c r="F7" s="92"/>
      <c r="G7" s="103"/>
      <c r="H7" s="104"/>
      <c r="I7" s="105"/>
      <c r="J7" s="96"/>
      <c r="K7" s="106"/>
      <c r="L7" s="107"/>
      <c r="M7" s="107"/>
      <c r="N7" s="156"/>
      <c r="O7" s="92"/>
      <c r="P7" s="165"/>
      <c r="Q7" s="99"/>
      <c r="R7" s="72"/>
    </row>
    <row r="8" spans="1:19" ht="56.1" customHeight="1" thickTop="1" thickBot="1" x14ac:dyDescent="0.3">
      <c r="A8" s="231" t="s">
        <v>108</v>
      </c>
      <c r="B8" s="232"/>
      <c r="C8" s="233"/>
      <c r="D8" s="90"/>
      <c r="E8" s="91"/>
      <c r="F8" s="92"/>
      <c r="G8" s="93"/>
      <c r="H8" s="94"/>
      <c r="I8" s="95"/>
      <c r="J8" s="96"/>
      <c r="K8" s="97"/>
      <c r="L8" s="98"/>
      <c r="M8" s="98"/>
      <c r="N8" s="157"/>
      <c r="O8" s="92"/>
      <c r="P8" s="166"/>
      <c r="Q8" s="99"/>
      <c r="R8" s="72"/>
    </row>
    <row r="9" spans="1:19" ht="56.1" customHeight="1" thickTop="1" thickBot="1" x14ac:dyDescent="0.3">
      <c r="A9" s="231" t="s">
        <v>109</v>
      </c>
      <c r="B9" s="232"/>
      <c r="C9" s="233"/>
      <c r="D9" s="90"/>
      <c r="E9" s="91"/>
      <c r="F9" s="92"/>
      <c r="G9" s="93"/>
      <c r="H9" s="94"/>
      <c r="I9" s="95"/>
      <c r="J9" s="96"/>
      <c r="K9" s="97"/>
      <c r="L9" s="98"/>
      <c r="M9" s="98"/>
      <c r="N9" s="157"/>
      <c r="O9" s="92"/>
      <c r="P9" s="166"/>
      <c r="Q9" s="99"/>
      <c r="R9" s="72"/>
    </row>
    <row r="10" spans="1:19" ht="56.1" customHeight="1" thickTop="1" thickBot="1" x14ac:dyDescent="0.3">
      <c r="A10" s="231" t="s">
        <v>110</v>
      </c>
      <c r="B10" s="232"/>
      <c r="C10" s="233"/>
      <c r="D10" s="90"/>
      <c r="E10" s="91"/>
      <c r="F10" s="92"/>
      <c r="G10" s="93"/>
      <c r="H10" s="94"/>
      <c r="I10" s="95"/>
      <c r="J10" s="96"/>
      <c r="K10" s="97"/>
      <c r="L10" s="98"/>
      <c r="M10" s="98"/>
      <c r="N10" s="157"/>
      <c r="O10" s="92"/>
      <c r="P10" s="166"/>
      <c r="Q10" s="99"/>
      <c r="R10" s="72"/>
    </row>
    <row r="11" spans="1:19" ht="56.1" customHeight="1" thickTop="1" thickBot="1" x14ac:dyDescent="0.3">
      <c r="A11" s="231" t="s">
        <v>111</v>
      </c>
      <c r="B11" s="232"/>
      <c r="C11" s="233"/>
      <c r="D11" s="90"/>
      <c r="E11" s="91"/>
      <c r="F11" s="92"/>
      <c r="G11" s="93"/>
      <c r="H11" s="94"/>
      <c r="I11" s="95"/>
      <c r="J11" s="96"/>
      <c r="K11" s="97"/>
      <c r="L11" s="98"/>
      <c r="M11" s="98"/>
      <c r="N11" s="157"/>
      <c r="O11" s="92"/>
      <c r="P11" s="166"/>
      <c r="Q11" s="99"/>
      <c r="R11" s="72"/>
    </row>
    <row r="12" spans="1:19" ht="56.1" customHeight="1" thickTop="1" thickBot="1" x14ac:dyDescent="0.3">
      <c r="A12" s="231" t="s">
        <v>112</v>
      </c>
      <c r="B12" s="232"/>
      <c r="C12" s="233"/>
      <c r="D12" s="90"/>
      <c r="E12" s="91"/>
      <c r="F12" s="92"/>
      <c r="G12" s="93"/>
      <c r="H12" s="130"/>
      <c r="I12" s="95"/>
      <c r="J12" s="96"/>
      <c r="K12" s="97"/>
      <c r="L12" s="98"/>
      <c r="M12" s="98"/>
      <c r="N12" s="157"/>
      <c r="O12" s="92"/>
      <c r="P12" s="166"/>
      <c r="Q12" s="99"/>
      <c r="R12" s="72"/>
    </row>
    <row r="13" spans="1:19" ht="56.1" customHeight="1" thickTop="1" thickBot="1" x14ac:dyDescent="0.3">
      <c r="A13" s="239" t="s">
        <v>126</v>
      </c>
      <c r="B13" s="240"/>
      <c r="C13" s="241"/>
      <c r="D13" s="90"/>
      <c r="E13" s="91"/>
      <c r="F13" s="92"/>
      <c r="G13" s="93"/>
      <c r="H13" s="94"/>
      <c r="I13" s="95"/>
      <c r="J13" s="96"/>
      <c r="K13" s="97"/>
      <c r="L13" s="98"/>
      <c r="M13" s="98"/>
      <c r="N13" s="157"/>
      <c r="O13" s="92"/>
      <c r="P13" s="166"/>
      <c r="Q13" s="99"/>
      <c r="R13" s="72"/>
    </row>
    <row r="14" spans="1:19" ht="56.1" customHeight="1" thickTop="1" thickBot="1" x14ac:dyDescent="0.3">
      <c r="A14" s="242" t="s">
        <v>133</v>
      </c>
      <c r="B14" s="243"/>
      <c r="C14" s="244"/>
      <c r="D14" s="131"/>
      <c r="E14" s="111"/>
      <c r="F14" s="92"/>
      <c r="G14" s="112"/>
      <c r="H14" s="113"/>
      <c r="I14" s="114"/>
      <c r="J14" s="96"/>
      <c r="K14" s="115"/>
      <c r="L14" s="116"/>
      <c r="M14" s="116"/>
      <c r="N14" s="158"/>
      <c r="O14" s="92"/>
      <c r="P14" s="167"/>
      <c r="Q14" s="99"/>
      <c r="R14" s="72"/>
    </row>
    <row r="15" spans="1:19" ht="56.1" customHeight="1" thickTop="1" thickBot="1" x14ac:dyDescent="0.35">
      <c r="A15" s="245" t="s">
        <v>62</v>
      </c>
      <c r="B15" s="246"/>
      <c r="C15" s="247"/>
      <c r="D15" s="129">
        <v>72.541666666666671</v>
      </c>
      <c r="E15" s="101"/>
      <c r="F15" s="92">
        <f t="shared" ref="F15:F30" si="0">(D15+E15)*0.4</f>
        <v>29.016666666666669</v>
      </c>
      <c r="G15" s="103"/>
      <c r="H15" s="104"/>
      <c r="I15" s="105"/>
      <c r="J15" s="96">
        <f t="shared" ref="J15:J30" si="1">(100+(G15+H15+I15))*0.4</f>
        <v>40</v>
      </c>
      <c r="K15" s="106">
        <v>-22</v>
      </c>
      <c r="L15" s="107">
        <v>-22</v>
      </c>
      <c r="M15" s="107"/>
      <c r="N15" s="156"/>
      <c r="O15" s="92">
        <f>(100+(K15+L15+M15+N15))*0.2</f>
        <v>11.200000000000001</v>
      </c>
      <c r="P15" s="165"/>
      <c r="Q15" s="99">
        <f t="shared" ref="Q15:Q30" si="2" xml:space="preserve"> MIN(100,(F15+J15+O15+P15))</f>
        <v>80.216666666666669</v>
      </c>
      <c r="R15" s="72">
        <f t="shared" ref="R15:R22" si="3">RANK(Q15,$Q$15:$Q$22,0)</f>
        <v>8</v>
      </c>
      <c r="S15" s="4"/>
    </row>
    <row r="16" spans="1:19" ht="56.1" customHeight="1" thickTop="1" thickBot="1" x14ac:dyDescent="0.3">
      <c r="A16" s="231" t="s">
        <v>63</v>
      </c>
      <c r="B16" s="237"/>
      <c r="C16" s="238"/>
      <c r="D16" s="90">
        <v>94.875</v>
      </c>
      <c r="E16" s="91"/>
      <c r="F16" s="92">
        <f t="shared" si="0"/>
        <v>37.950000000000003</v>
      </c>
      <c r="G16" s="93"/>
      <c r="H16" s="94"/>
      <c r="I16" s="95"/>
      <c r="J16" s="96">
        <f t="shared" si="1"/>
        <v>40</v>
      </c>
      <c r="K16" s="97">
        <v>-11</v>
      </c>
      <c r="L16" s="98">
        <v>-4</v>
      </c>
      <c r="M16" s="98"/>
      <c r="N16" s="157"/>
      <c r="O16" s="92">
        <f>(100+(K16+L16+M16+N16))*0.2</f>
        <v>17</v>
      </c>
      <c r="P16" s="166"/>
      <c r="Q16" s="99">
        <f t="shared" si="2"/>
        <v>94.95</v>
      </c>
      <c r="R16" s="72">
        <f t="shared" si="3"/>
        <v>3</v>
      </c>
    </row>
    <row r="17" spans="1:21" ht="56.1" customHeight="1" thickTop="1" thickBot="1" x14ac:dyDescent="0.3">
      <c r="A17" s="234" t="s">
        <v>64</v>
      </c>
      <c r="B17" s="235"/>
      <c r="C17" s="236"/>
      <c r="D17" s="90">
        <v>97.375</v>
      </c>
      <c r="E17" s="91"/>
      <c r="F17" s="92">
        <f t="shared" si="0"/>
        <v>38.950000000000003</v>
      </c>
      <c r="G17" s="93"/>
      <c r="H17" s="94"/>
      <c r="I17" s="95"/>
      <c r="J17" s="96">
        <f t="shared" si="1"/>
        <v>40</v>
      </c>
      <c r="K17" s="97">
        <v>-15</v>
      </c>
      <c r="L17" s="98">
        <v>-10</v>
      </c>
      <c r="M17" s="98">
        <v>-1</v>
      </c>
      <c r="N17" s="157"/>
      <c r="O17" s="92">
        <f>(100+(K17+L17+M17+N17))*0.2</f>
        <v>14.8</v>
      </c>
      <c r="P17" s="167">
        <v>1</v>
      </c>
      <c r="Q17" s="99">
        <f t="shared" si="2"/>
        <v>94.75</v>
      </c>
      <c r="R17" s="72">
        <f t="shared" si="3"/>
        <v>4</v>
      </c>
    </row>
    <row r="18" spans="1:21" ht="56.1" customHeight="1" thickTop="1" thickBot="1" x14ac:dyDescent="0.3">
      <c r="A18" s="231" t="s">
        <v>65</v>
      </c>
      <c r="B18" s="237"/>
      <c r="C18" s="238"/>
      <c r="D18" s="90">
        <v>98.333333333333329</v>
      </c>
      <c r="E18" s="91"/>
      <c r="F18" s="92">
        <f t="shared" si="0"/>
        <v>39.333333333333336</v>
      </c>
      <c r="G18" s="93"/>
      <c r="H18" s="94"/>
      <c r="I18" s="95"/>
      <c r="J18" s="96">
        <f t="shared" si="1"/>
        <v>40</v>
      </c>
      <c r="K18" s="97">
        <v>-36</v>
      </c>
      <c r="L18" s="98">
        <v>-6</v>
      </c>
      <c r="M18" s="98">
        <v>-2</v>
      </c>
      <c r="N18" s="157"/>
      <c r="O18" s="92">
        <f>(100+(K18+L18+M18+N18))*0.2</f>
        <v>11.200000000000001</v>
      </c>
      <c r="P18" s="166">
        <v>2</v>
      </c>
      <c r="Q18" s="99">
        <f t="shared" si="2"/>
        <v>92.533333333333346</v>
      </c>
      <c r="R18" s="72">
        <f t="shared" si="3"/>
        <v>7</v>
      </c>
    </row>
    <row r="19" spans="1:21" ht="56.1" customHeight="1" thickTop="1" thickBot="1" x14ac:dyDescent="0.3">
      <c r="A19" s="231" t="s">
        <v>66</v>
      </c>
      <c r="B19" s="237"/>
      <c r="C19" s="238"/>
      <c r="D19" s="90">
        <v>93.5</v>
      </c>
      <c r="E19" s="91"/>
      <c r="F19" s="92">
        <f t="shared" si="0"/>
        <v>37.4</v>
      </c>
      <c r="G19" s="93"/>
      <c r="H19" s="94"/>
      <c r="I19" s="95"/>
      <c r="J19" s="96">
        <f t="shared" si="1"/>
        <v>40</v>
      </c>
      <c r="K19" s="97">
        <v>-7</v>
      </c>
      <c r="L19" s="98">
        <v>-10</v>
      </c>
      <c r="M19" s="98"/>
      <c r="N19" s="157"/>
      <c r="O19" s="92">
        <f>(100+(K19+L19+M19+N19))*0.2</f>
        <v>16.600000000000001</v>
      </c>
      <c r="P19" s="166"/>
      <c r="Q19" s="99">
        <f t="shared" si="2"/>
        <v>94</v>
      </c>
      <c r="R19" s="72">
        <f t="shared" si="3"/>
        <v>6</v>
      </c>
    </row>
    <row r="20" spans="1:21" ht="56.1" customHeight="1" thickTop="1" thickBot="1" x14ac:dyDescent="0.3">
      <c r="A20" s="231" t="s">
        <v>67</v>
      </c>
      <c r="B20" s="237"/>
      <c r="C20" s="238"/>
      <c r="D20" s="90">
        <v>88.25</v>
      </c>
      <c r="E20" s="91"/>
      <c r="F20" s="92">
        <f t="shared" si="0"/>
        <v>35.300000000000004</v>
      </c>
      <c r="G20" s="93"/>
      <c r="H20" s="94"/>
      <c r="I20" s="95"/>
      <c r="J20" s="96">
        <f t="shared" si="1"/>
        <v>40</v>
      </c>
      <c r="K20" s="97">
        <v>-4</v>
      </c>
      <c r="L20" s="98"/>
      <c r="M20" s="98"/>
      <c r="N20" s="157"/>
      <c r="O20" s="92">
        <f>(100+(K20+L20+M20+N20))*0.2</f>
        <v>19.200000000000003</v>
      </c>
      <c r="P20" s="166"/>
      <c r="Q20" s="99">
        <f t="shared" si="2"/>
        <v>94.500000000000014</v>
      </c>
      <c r="R20" s="72">
        <f t="shared" si="3"/>
        <v>5</v>
      </c>
    </row>
    <row r="21" spans="1:21" ht="56.1" customHeight="1" thickTop="1" thickBot="1" x14ac:dyDescent="0.3">
      <c r="A21" s="354" t="s">
        <v>113</v>
      </c>
      <c r="B21" s="355"/>
      <c r="C21" s="356"/>
      <c r="D21" s="357">
        <v>97.75</v>
      </c>
      <c r="E21" s="358"/>
      <c r="F21" s="359">
        <f t="shared" si="0"/>
        <v>39.1</v>
      </c>
      <c r="G21" s="360"/>
      <c r="H21" s="361"/>
      <c r="I21" s="362"/>
      <c r="J21" s="363">
        <f t="shared" si="1"/>
        <v>40</v>
      </c>
      <c r="K21" s="364">
        <v>-1</v>
      </c>
      <c r="L21" s="365"/>
      <c r="M21" s="365"/>
      <c r="N21" s="366"/>
      <c r="O21" s="359">
        <f>(100+(K21+L21+M21+N21))*0.2</f>
        <v>19.8</v>
      </c>
      <c r="P21" s="367"/>
      <c r="Q21" s="368">
        <f t="shared" si="2"/>
        <v>98.899999999999991</v>
      </c>
      <c r="R21" s="72">
        <f t="shared" si="3"/>
        <v>2</v>
      </c>
    </row>
    <row r="22" spans="1:21" ht="56.1" customHeight="1" thickTop="1" thickBot="1" x14ac:dyDescent="0.3">
      <c r="A22" s="354" t="s">
        <v>127</v>
      </c>
      <c r="B22" s="355"/>
      <c r="C22" s="356"/>
      <c r="D22" s="369">
        <v>99</v>
      </c>
      <c r="E22" s="370"/>
      <c r="F22" s="359">
        <f t="shared" si="0"/>
        <v>39.6</v>
      </c>
      <c r="G22" s="371"/>
      <c r="H22" s="372"/>
      <c r="I22" s="373"/>
      <c r="J22" s="363">
        <f t="shared" si="1"/>
        <v>40</v>
      </c>
      <c r="K22" s="374">
        <v>-2</v>
      </c>
      <c r="L22" s="375"/>
      <c r="M22" s="375"/>
      <c r="N22" s="376">
        <v>1</v>
      </c>
      <c r="O22" s="359">
        <f>(100+(K22+L22+M22+N22))*0.2</f>
        <v>19.8</v>
      </c>
      <c r="P22" s="367">
        <v>3</v>
      </c>
      <c r="Q22" s="368">
        <f t="shared" si="2"/>
        <v>100</v>
      </c>
      <c r="R22" s="72">
        <f t="shared" si="3"/>
        <v>1</v>
      </c>
    </row>
    <row r="23" spans="1:21" ht="56.1" customHeight="1" thickTop="1" thickBot="1" x14ac:dyDescent="0.3">
      <c r="A23" s="228" t="s">
        <v>68</v>
      </c>
      <c r="B23" s="261"/>
      <c r="C23" s="262"/>
      <c r="D23" s="129">
        <v>42.1875</v>
      </c>
      <c r="E23" s="101"/>
      <c r="F23" s="92">
        <f t="shared" si="0"/>
        <v>16.875</v>
      </c>
      <c r="G23" s="103"/>
      <c r="H23" s="104"/>
      <c r="I23" s="105"/>
      <c r="J23" s="96">
        <f t="shared" si="1"/>
        <v>40</v>
      </c>
      <c r="K23" s="106">
        <v>-32</v>
      </c>
      <c r="L23" s="107">
        <v>-2</v>
      </c>
      <c r="M23" s="107"/>
      <c r="N23" s="156"/>
      <c r="O23" s="92">
        <f>(100+(K23+L23+M23+N23))*0.2</f>
        <v>13.200000000000001</v>
      </c>
      <c r="P23" s="165"/>
      <c r="Q23" s="99">
        <f t="shared" si="2"/>
        <v>70.075000000000003</v>
      </c>
      <c r="R23" s="72">
        <f t="shared" ref="R23:R30" si="4">RANK(Q23,$Q$23:$Q$30,0)</f>
        <v>8</v>
      </c>
    </row>
    <row r="24" spans="1:21" ht="56.1" customHeight="1" thickTop="1" thickBot="1" x14ac:dyDescent="0.3">
      <c r="A24" s="245" t="s">
        <v>69</v>
      </c>
      <c r="B24" s="246"/>
      <c r="C24" s="247"/>
      <c r="D24" s="90">
        <v>99.375</v>
      </c>
      <c r="E24" s="91"/>
      <c r="F24" s="92">
        <f t="shared" si="0"/>
        <v>39.75</v>
      </c>
      <c r="G24" s="93"/>
      <c r="H24" s="94"/>
      <c r="I24" s="95"/>
      <c r="J24" s="96">
        <f t="shared" si="1"/>
        <v>40</v>
      </c>
      <c r="K24" s="97">
        <v>-7</v>
      </c>
      <c r="L24" s="98">
        <v>-2</v>
      </c>
      <c r="M24" s="98"/>
      <c r="N24" s="157"/>
      <c r="O24" s="92">
        <f>(100+(K24+L24+M24+N24))*0.2</f>
        <v>18.2</v>
      </c>
      <c r="P24" s="168"/>
      <c r="Q24" s="99">
        <f t="shared" si="2"/>
        <v>97.95</v>
      </c>
      <c r="R24" s="72">
        <f t="shared" si="4"/>
        <v>3</v>
      </c>
    </row>
    <row r="25" spans="1:21" ht="56.1" customHeight="1" thickTop="1" thickBot="1" x14ac:dyDescent="0.3">
      <c r="A25" s="354" t="s">
        <v>70</v>
      </c>
      <c r="B25" s="355"/>
      <c r="C25" s="356"/>
      <c r="D25" s="357">
        <v>98.875</v>
      </c>
      <c r="E25" s="358"/>
      <c r="F25" s="359">
        <f t="shared" si="0"/>
        <v>39.550000000000004</v>
      </c>
      <c r="G25" s="360"/>
      <c r="H25" s="361"/>
      <c r="I25" s="362"/>
      <c r="J25" s="363">
        <f t="shared" si="1"/>
        <v>40</v>
      </c>
      <c r="K25" s="364"/>
      <c r="L25" s="365">
        <v>-1</v>
      </c>
      <c r="M25" s="365"/>
      <c r="N25" s="366">
        <v>1</v>
      </c>
      <c r="O25" s="359">
        <f>(100+(K25+L25+M25+N25))*0.2</f>
        <v>20</v>
      </c>
      <c r="P25" s="377">
        <v>3</v>
      </c>
      <c r="Q25" s="368">
        <f t="shared" si="2"/>
        <v>100</v>
      </c>
      <c r="R25" s="72">
        <f t="shared" si="4"/>
        <v>1</v>
      </c>
    </row>
    <row r="26" spans="1:21" ht="56.1" customHeight="1" thickTop="1" thickBot="1" x14ac:dyDescent="0.3">
      <c r="A26" s="354" t="s">
        <v>71</v>
      </c>
      <c r="B26" s="355"/>
      <c r="C26" s="356"/>
      <c r="D26" s="357">
        <v>95.75</v>
      </c>
      <c r="E26" s="358"/>
      <c r="F26" s="359">
        <f t="shared" si="0"/>
        <v>38.300000000000004</v>
      </c>
      <c r="G26" s="360"/>
      <c r="H26" s="361"/>
      <c r="I26" s="362"/>
      <c r="J26" s="363">
        <f t="shared" si="1"/>
        <v>40</v>
      </c>
      <c r="K26" s="364">
        <v>-1</v>
      </c>
      <c r="L26" s="365">
        <v>-2</v>
      </c>
      <c r="M26" s="365"/>
      <c r="N26" s="366">
        <v>1</v>
      </c>
      <c r="O26" s="359">
        <f>(100+(K26+L26+M26+N26))*0.2</f>
        <v>19.600000000000001</v>
      </c>
      <c r="P26" s="377">
        <v>2</v>
      </c>
      <c r="Q26" s="368">
        <f t="shared" si="2"/>
        <v>99.9</v>
      </c>
      <c r="R26" s="72">
        <f t="shared" si="4"/>
        <v>2</v>
      </c>
    </row>
    <row r="27" spans="1:21" ht="56.1" customHeight="1" thickTop="1" thickBot="1" x14ac:dyDescent="0.3">
      <c r="A27" s="231" t="s">
        <v>72</v>
      </c>
      <c r="B27" s="237"/>
      <c r="C27" s="238"/>
      <c r="D27" s="90">
        <v>83.5</v>
      </c>
      <c r="E27" s="91"/>
      <c r="F27" s="92">
        <f t="shared" si="0"/>
        <v>33.4</v>
      </c>
      <c r="G27" s="93"/>
      <c r="H27" s="94"/>
      <c r="I27" s="95"/>
      <c r="J27" s="96">
        <f t="shared" si="1"/>
        <v>40</v>
      </c>
      <c r="K27" s="97">
        <v>-7</v>
      </c>
      <c r="L27" s="98">
        <v>-2</v>
      </c>
      <c r="M27" s="98"/>
      <c r="N27" s="157"/>
      <c r="O27" s="92">
        <f>(100+(K27+L27+M27+N27))*0.2</f>
        <v>18.2</v>
      </c>
      <c r="P27" s="166"/>
      <c r="Q27" s="99">
        <f t="shared" si="2"/>
        <v>91.600000000000009</v>
      </c>
      <c r="R27" s="72">
        <f t="shared" si="4"/>
        <v>7</v>
      </c>
    </row>
    <row r="28" spans="1:21" ht="56.1" customHeight="1" thickTop="1" thickBot="1" x14ac:dyDescent="0.3">
      <c r="A28" s="231" t="s">
        <v>73</v>
      </c>
      <c r="B28" s="237"/>
      <c r="C28" s="238"/>
      <c r="D28" s="90">
        <v>92.125</v>
      </c>
      <c r="E28" s="91"/>
      <c r="F28" s="92">
        <f t="shared" si="0"/>
        <v>36.85</v>
      </c>
      <c r="G28" s="93"/>
      <c r="H28" s="94"/>
      <c r="I28" s="95"/>
      <c r="J28" s="96">
        <f t="shared" si="1"/>
        <v>40</v>
      </c>
      <c r="K28" s="97">
        <v>-13</v>
      </c>
      <c r="L28" s="98">
        <v>-1</v>
      </c>
      <c r="M28" s="98">
        <v>-1</v>
      </c>
      <c r="N28" s="157"/>
      <c r="O28" s="92">
        <f>(100+(K28+L28+M28+N28))*0.2</f>
        <v>17</v>
      </c>
      <c r="P28" s="166"/>
      <c r="Q28" s="99">
        <f t="shared" si="2"/>
        <v>93.85</v>
      </c>
      <c r="R28" s="72">
        <f t="shared" si="4"/>
        <v>6</v>
      </c>
    </row>
    <row r="29" spans="1:21" ht="56.1" customHeight="1" thickTop="1" thickBot="1" x14ac:dyDescent="0.3">
      <c r="A29" s="257" t="s">
        <v>86</v>
      </c>
      <c r="B29" s="258"/>
      <c r="C29" s="259"/>
      <c r="D29" s="90">
        <v>98.8125</v>
      </c>
      <c r="E29" s="91"/>
      <c r="F29" s="92">
        <f>(D29+E29)*0.4</f>
        <v>39.525000000000006</v>
      </c>
      <c r="G29" s="93"/>
      <c r="H29" s="94"/>
      <c r="I29" s="95"/>
      <c r="J29" s="96">
        <f>(100+(G29+H29+I29))*0.4</f>
        <v>40</v>
      </c>
      <c r="K29" s="97">
        <v>-12</v>
      </c>
      <c r="L29" s="98"/>
      <c r="M29" s="98">
        <v>-1</v>
      </c>
      <c r="N29" s="157"/>
      <c r="O29" s="92">
        <f>(100+(K29+L29+M29+N29))*0.2</f>
        <v>17.400000000000002</v>
      </c>
      <c r="P29" s="166"/>
      <c r="Q29" s="99">
        <f t="shared" si="2"/>
        <v>96.925000000000011</v>
      </c>
      <c r="R29" s="72">
        <f t="shared" si="4"/>
        <v>4</v>
      </c>
    </row>
    <row r="30" spans="1:21" ht="56.1" customHeight="1" thickTop="1" thickBot="1" x14ac:dyDescent="0.3">
      <c r="A30" s="257" t="s">
        <v>114</v>
      </c>
      <c r="B30" s="258"/>
      <c r="C30" s="259"/>
      <c r="D30" s="131">
        <v>90.4375</v>
      </c>
      <c r="E30" s="111"/>
      <c r="F30" s="92">
        <f t="shared" si="0"/>
        <v>36.175000000000004</v>
      </c>
      <c r="G30" s="112"/>
      <c r="H30" s="113"/>
      <c r="I30" s="114"/>
      <c r="J30" s="96">
        <f t="shared" si="1"/>
        <v>40</v>
      </c>
      <c r="K30" s="115">
        <v>-2</v>
      </c>
      <c r="L30" s="116">
        <v>-1</v>
      </c>
      <c r="M30" s="116">
        <v>-1</v>
      </c>
      <c r="N30" s="158">
        <v>1</v>
      </c>
      <c r="O30" s="92">
        <f>(100+(K30+L30+M30+N30))*0.2</f>
        <v>19.400000000000002</v>
      </c>
      <c r="P30" s="166">
        <v>1</v>
      </c>
      <c r="Q30" s="99">
        <f t="shared" si="2"/>
        <v>96.575000000000017</v>
      </c>
      <c r="R30" s="72">
        <f t="shared" si="4"/>
        <v>5</v>
      </c>
      <c r="U30" s="7"/>
    </row>
    <row r="31" spans="1:21" ht="44.1" customHeight="1" thickTop="1" x14ac:dyDescent="0.25">
      <c r="A31" s="42" t="s">
        <v>80</v>
      </c>
      <c r="B31" s="43"/>
      <c r="C31" s="44" t="s">
        <v>81</v>
      </c>
      <c r="D31" s="248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50"/>
    </row>
    <row r="32" spans="1:21" ht="44.1" customHeight="1" x14ac:dyDescent="0.25">
      <c r="A32" s="45"/>
      <c r="B32" s="260" t="s">
        <v>85</v>
      </c>
      <c r="C32" s="46"/>
      <c r="D32" s="251"/>
      <c r="E32" s="252"/>
      <c r="F32" s="252"/>
      <c r="G32" s="252"/>
      <c r="H32" s="252"/>
      <c r="I32" s="252"/>
      <c r="J32" s="252"/>
      <c r="K32" s="252"/>
      <c r="L32" s="252"/>
      <c r="M32" s="252"/>
      <c r="N32" s="252"/>
      <c r="O32" s="252"/>
      <c r="P32" s="252"/>
      <c r="Q32" s="252"/>
      <c r="R32" s="253"/>
    </row>
    <row r="33" spans="1:218" ht="44.1" customHeight="1" x14ac:dyDescent="0.25">
      <c r="A33" s="45"/>
      <c r="B33" s="260"/>
      <c r="C33" s="46"/>
      <c r="D33" s="251"/>
      <c r="E33" s="252"/>
      <c r="F33" s="252"/>
      <c r="G33" s="252"/>
      <c r="H33" s="252"/>
      <c r="I33" s="252"/>
      <c r="J33" s="252"/>
      <c r="K33" s="252"/>
      <c r="L33" s="252"/>
      <c r="M33" s="252"/>
      <c r="N33" s="252"/>
      <c r="O33" s="252"/>
      <c r="P33" s="252"/>
      <c r="Q33" s="252"/>
      <c r="R33" s="253"/>
    </row>
    <row r="34" spans="1:218" ht="44.1" customHeight="1" thickBot="1" x14ac:dyDescent="0.3">
      <c r="A34" s="47" t="s">
        <v>82</v>
      </c>
      <c r="B34" s="48"/>
      <c r="C34" s="49" t="s">
        <v>83</v>
      </c>
      <c r="D34" s="254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6"/>
    </row>
    <row r="35" spans="1:218" s="14" customFormat="1" ht="89.25" customHeight="1" thickTop="1" thickBot="1" x14ac:dyDescent="0.3">
      <c r="A35" s="192" t="s">
        <v>120</v>
      </c>
      <c r="B35" s="193"/>
      <c r="C35" s="193"/>
      <c r="D35" s="193"/>
      <c r="E35" s="194"/>
      <c r="F35" s="192" t="s">
        <v>121</v>
      </c>
      <c r="G35" s="193"/>
      <c r="H35" s="193"/>
      <c r="I35" s="194"/>
      <c r="J35" s="192" t="s">
        <v>122</v>
      </c>
      <c r="K35" s="193"/>
      <c r="L35" s="193"/>
      <c r="M35" s="194"/>
      <c r="N35" s="192" t="s">
        <v>123</v>
      </c>
      <c r="O35" s="193"/>
      <c r="P35" s="193"/>
      <c r="Q35" s="193"/>
      <c r="R35" s="19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2"/>
      <c r="FL35" s="12"/>
      <c r="FM35" s="12"/>
      <c r="FN35" s="12"/>
      <c r="FO35" s="12"/>
      <c r="FP35" s="12"/>
      <c r="FQ35" s="12"/>
      <c r="FR35" s="12"/>
      <c r="FS35" s="12"/>
      <c r="FT35" s="12"/>
      <c r="FU35" s="12"/>
      <c r="FV35" s="12"/>
      <c r="FW35" s="12"/>
      <c r="FX35" s="12"/>
      <c r="FY35" s="12"/>
      <c r="FZ35" s="12"/>
      <c r="GA35" s="12"/>
      <c r="GB35" s="12"/>
      <c r="GC35" s="12"/>
      <c r="GD35" s="12"/>
      <c r="GE35" s="12"/>
      <c r="GF35" s="12"/>
      <c r="GG35" s="12"/>
      <c r="GH35" s="12"/>
      <c r="GI35" s="12"/>
      <c r="GJ35" s="12"/>
      <c r="GK35" s="12"/>
      <c r="GL35" s="12"/>
      <c r="GM35" s="12"/>
      <c r="GN35" s="12"/>
      <c r="GO35" s="12"/>
      <c r="GP35" s="12"/>
      <c r="GQ35" s="12"/>
      <c r="GR35" s="12"/>
      <c r="GS35" s="12"/>
      <c r="GT35" s="12"/>
      <c r="GU35" s="12"/>
      <c r="GV35" s="12"/>
      <c r="GW35" s="12"/>
      <c r="GX35" s="12"/>
      <c r="GY35" s="12"/>
      <c r="GZ35" s="12"/>
      <c r="HA35" s="12"/>
      <c r="HB35" s="12"/>
      <c r="HC35" s="12"/>
      <c r="HD35" s="12"/>
      <c r="HE35" s="12"/>
      <c r="HF35" s="12"/>
      <c r="HG35" s="12"/>
      <c r="HH35" s="12"/>
      <c r="HI35" s="12"/>
      <c r="HJ35" s="12"/>
    </row>
    <row r="36" spans="1:218" s="14" customFormat="1" ht="92.25" customHeight="1" thickTop="1" thickBot="1" x14ac:dyDescent="0.3">
      <c r="A36" s="189"/>
      <c r="B36" s="190"/>
      <c r="C36" s="190"/>
      <c r="D36" s="190"/>
      <c r="E36" s="191"/>
      <c r="F36" s="189"/>
      <c r="G36" s="190"/>
      <c r="H36" s="190"/>
      <c r="I36" s="191"/>
      <c r="J36" s="189"/>
      <c r="K36" s="190"/>
      <c r="L36" s="190"/>
      <c r="M36" s="191"/>
      <c r="N36" s="189"/>
      <c r="O36" s="190"/>
      <c r="P36" s="190"/>
      <c r="Q36" s="190"/>
      <c r="R36" s="191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  <c r="DN36" s="12"/>
      <c r="DO36" s="12"/>
      <c r="DP36" s="12"/>
      <c r="DQ36" s="12"/>
      <c r="DR36" s="12"/>
      <c r="DS36" s="12"/>
      <c r="DT36" s="12"/>
      <c r="DU36" s="12"/>
      <c r="DV36" s="12"/>
      <c r="DW36" s="12"/>
      <c r="DX36" s="12"/>
      <c r="DY36" s="12"/>
      <c r="DZ36" s="12"/>
      <c r="EA36" s="12"/>
      <c r="EB36" s="12"/>
      <c r="EC36" s="12"/>
      <c r="ED36" s="12"/>
      <c r="EE36" s="12"/>
      <c r="EF36" s="12"/>
      <c r="EG36" s="12"/>
      <c r="EH36" s="12"/>
      <c r="EI36" s="12"/>
      <c r="EJ36" s="12"/>
      <c r="EK36" s="12"/>
      <c r="EL36" s="12"/>
      <c r="EM36" s="12"/>
      <c r="EN36" s="12"/>
      <c r="EO36" s="12"/>
      <c r="EP36" s="12"/>
      <c r="EQ36" s="12"/>
      <c r="ER36" s="12"/>
      <c r="ES36" s="12"/>
      <c r="ET36" s="12"/>
      <c r="EU36" s="12"/>
      <c r="EV36" s="12"/>
      <c r="EW36" s="12"/>
      <c r="EX36" s="12"/>
      <c r="EY36" s="12"/>
      <c r="EZ36" s="12"/>
      <c r="FA36" s="12"/>
      <c r="FB36" s="12"/>
      <c r="FC36" s="12"/>
      <c r="FD36" s="12"/>
      <c r="FE36" s="12"/>
      <c r="FF36" s="12"/>
      <c r="FG36" s="12"/>
      <c r="FH36" s="12"/>
      <c r="FI36" s="12"/>
      <c r="FJ36" s="12"/>
      <c r="FK36" s="12"/>
      <c r="FL36" s="12"/>
      <c r="FM36" s="12"/>
      <c r="FN36" s="12"/>
      <c r="FO36" s="12"/>
      <c r="FP36" s="12"/>
      <c r="FQ36" s="12"/>
      <c r="FR36" s="12"/>
      <c r="FS36" s="12"/>
      <c r="FT36" s="12"/>
      <c r="FU36" s="12"/>
      <c r="FV36" s="12"/>
      <c r="FW36" s="12"/>
      <c r="FX36" s="12"/>
      <c r="FY36" s="12"/>
      <c r="FZ36" s="12"/>
      <c r="GA36" s="12"/>
      <c r="GB36" s="12"/>
      <c r="GC36" s="12"/>
      <c r="GD36" s="12"/>
      <c r="GE36" s="12"/>
      <c r="GF36" s="12"/>
      <c r="GG36" s="12"/>
      <c r="GH36" s="12"/>
      <c r="GI36" s="12"/>
      <c r="GJ36" s="12"/>
      <c r="GK36" s="12"/>
      <c r="GL36" s="12"/>
      <c r="GM36" s="12"/>
      <c r="GN36" s="12"/>
      <c r="GO36" s="12"/>
      <c r="GP36" s="12"/>
      <c r="GQ36" s="12"/>
      <c r="GR36" s="12"/>
      <c r="GS36" s="12"/>
      <c r="GT36" s="12"/>
      <c r="GU36" s="12"/>
      <c r="GV36" s="12"/>
      <c r="GW36" s="12"/>
      <c r="GX36" s="12"/>
      <c r="GY36" s="12"/>
      <c r="GZ36" s="12"/>
      <c r="HA36" s="12"/>
      <c r="HB36" s="12"/>
      <c r="HC36" s="12"/>
      <c r="HD36" s="12"/>
      <c r="HE36" s="12"/>
      <c r="HF36" s="12"/>
      <c r="HG36" s="12"/>
      <c r="HH36" s="12"/>
      <c r="HI36" s="12"/>
      <c r="HJ36" s="12"/>
    </row>
    <row r="37" spans="1:218" ht="27" customHeight="1" thickTop="1" x14ac:dyDescent="0.25">
      <c r="A37" s="1"/>
      <c r="B37" s="13"/>
      <c r="C37" s="1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2"/>
      <c r="T37" s="12"/>
    </row>
    <row r="38" spans="1:218" ht="27.6" customHeight="1" x14ac:dyDescent="0.25"/>
    <row r="39" spans="1:218" ht="25.15" customHeight="1" x14ac:dyDescent="0.25"/>
    <row r="40" spans="1:218" ht="12.6" customHeight="1" x14ac:dyDescent="0.25"/>
    <row r="41" spans="1:218" ht="11.45" customHeight="1" x14ac:dyDescent="0.25"/>
    <row r="42" spans="1:218" ht="22.9" customHeight="1" x14ac:dyDescent="0.25"/>
    <row r="43" spans="1:218" ht="16.899999999999999" customHeight="1" x14ac:dyDescent="0.25"/>
    <row r="55" ht="88.5" customHeight="1" x14ac:dyDescent="0.25"/>
  </sheetData>
  <mergeCells count="45">
    <mergeCell ref="A21:C21"/>
    <mergeCell ref="F36:I36"/>
    <mergeCell ref="J36:M36"/>
    <mergeCell ref="A35:E35"/>
    <mergeCell ref="A9:C9"/>
    <mergeCell ref="A19:C19"/>
    <mergeCell ref="A29:C29"/>
    <mergeCell ref="A20:C20"/>
    <mergeCell ref="A25:C25"/>
    <mergeCell ref="A30:C30"/>
    <mergeCell ref="B32:B33"/>
    <mergeCell ref="A22:C22"/>
    <mergeCell ref="A23:C23"/>
    <mergeCell ref="A24:C24"/>
    <mergeCell ref="N35:R35"/>
    <mergeCell ref="D31:R34"/>
    <mergeCell ref="A36:E36"/>
    <mergeCell ref="A26:C26"/>
    <mergeCell ref="A27:C27"/>
    <mergeCell ref="A28:C28"/>
    <mergeCell ref="F35:I35"/>
    <mergeCell ref="J35:M35"/>
    <mergeCell ref="N36:R36"/>
    <mergeCell ref="A1:R1"/>
    <mergeCell ref="D2:F2"/>
    <mergeCell ref="G2:J2"/>
    <mergeCell ref="K2:O2"/>
    <mergeCell ref="R2:R3"/>
    <mergeCell ref="Q2:Q3"/>
    <mergeCell ref="N3:N6"/>
    <mergeCell ref="P2:P6"/>
    <mergeCell ref="R5:R6"/>
    <mergeCell ref="Q5:Q6"/>
    <mergeCell ref="M4:M5"/>
    <mergeCell ref="A7:C7"/>
    <mergeCell ref="A8:C8"/>
    <mergeCell ref="A17:C17"/>
    <mergeCell ref="A18:C18"/>
    <mergeCell ref="A10:C10"/>
    <mergeCell ref="A11:C11"/>
    <mergeCell ref="A12:C12"/>
    <mergeCell ref="A13:C13"/>
    <mergeCell ref="A14:C14"/>
    <mergeCell ref="A15:C15"/>
    <mergeCell ref="A16:C16"/>
  </mergeCells>
  <phoneticPr fontId="3" type="noConversion"/>
  <conditionalFormatting sqref="R15:R30">
    <cfRule type="cellIs" dxfId="1" priority="1" stopIfTrue="1" operator="lessThanOrEqual">
      <formula>2</formula>
    </cfRule>
  </conditionalFormatting>
  <pageMargins left="0.6692913385826772" right="0.35433070866141736" top="0.39370078740157483" bottom="0.39370078740157483" header="0.31496062992125984" footer="0.31496062992125984"/>
  <pageSetup paperSize="12" scale="5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59"/>
  <sheetViews>
    <sheetView zoomScale="60" workbookViewId="0">
      <selection activeCell="A38" sqref="A38:D38"/>
    </sheetView>
  </sheetViews>
  <sheetFormatPr defaultRowHeight="16.5" x14ac:dyDescent="0.25"/>
  <cols>
    <col min="1" max="4" width="8.125" style="7" customWidth="1"/>
    <col min="5" max="6" width="11.625" style="7" customWidth="1"/>
    <col min="7" max="7" width="10" style="7" customWidth="1"/>
    <col min="8" max="8" width="13.125" style="7" customWidth="1"/>
    <col min="9" max="9" width="10" style="7" customWidth="1"/>
    <col min="10" max="13" width="8.125" style="7" customWidth="1"/>
    <col min="14" max="15" width="11.625" style="7" customWidth="1"/>
    <col min="16" max="16" width="10" style="7" customWidth="1"/>
    <col min="17" max="17" width="13.125" style="7" customWidth="1"/>
    <col min="18" max="18" width="10" style="7" customWidth="1"/>
    <col min="19" max="19" width="8.5" style="7" customWidth="1"/>
    <col min="20" max="21" width="8.625" style="7" customWidth="1"/>
    <col min="22" max="16384" width="9" style="7"/>
  </cols>
  <sheetData>
    <row r="1" spans="1:19" ht="29.25" customHeight="1" thickTop="1" thickBot="1" x14ac:dyDescent="0.3">
      <c r="A1" s="276" t="s">
        <v>149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50"/>
    </row>
    <row r="2" spans="1:19" ht="27.75" customHeight="1" thickTop="1" thickBot="1" x14ac:dyDescent="0.3">
      <c r="A2" s="351" t="s">
        <v>74</v>
      </c>
      <c r="B2" s="352"/>
      <c r="C2" s="352"/>
      <c r="D2" s="353"/>
      <c r="E2" s="351" t="s">
        <v>75</v>
      </c>
      <c r="F2" s="352"/>
      <c r="G2" s="352"/>
      <c r="H2" s="352"/>
      <c r="I2" s="353"/>
      <c r="J2" s="351" t="s">
        <v>79</v>
      </c>
      <c r="K2" s="352"/>
      <c r="L2" s="352"/>
      <c r="M2" s="353"/>
      <c r="N2" s="351" t="s">
        <v>76</v>
      </c>
      <c r="O2" s="352"/>
      <c r="P2" s="352"/>
      <c r="Q2" s="352"/>
      <c r="R2" s="353"/>
      <c r="S2" s="8"/>
    </row>
    <row r="3" spans="1:19" s="9" customFormat="1" ht="24.75" customHeight="1" thickTop="1" x14ac:dyDescent="0.25">
      <c r="A3" s="75"/>
      <c r="B3" s="76" t="s">
        <v>77</v>
      </c>
      <c r="C3" s="76"/>
      <c r="D3" s="77" t="s">
        <v>78</v>
      </c>
      <c r="E3" s="31" t="s">
        <v>90</v>
      </c>
      <c r="F3" s="32" t="s">
        <v>91</v>
      </c>
      <c r="G3" s="32" t="s">
        <v>92</v>
      </c>
      <c r="H3" s="37" t="s">
        <v>93</v>
      </c>
      <c r="I3" s="39" t="s">
        <v>94</v>
      </c>
      <c r="J3" s="75"/>
      <c r="K3" s="76" t="s">
        <v>77</v>
      </c>
      <c r="L3" s="76"/>
      <c r="M3" s="77" t="s">
        <v>78</v>
      </c>
      <c r="N3" s="31" t="s">
        <v>90</v>
      </c>
      <c r="O3" s="32" t="s">
        <v>91</v>
      </c>
      <c r="P3" s="32" t="s">
        <v>92</v>
      </c>
      <c r="Q3" s="37" t="s">
        <v>93</v>
      </c>
      <c r="R3" s="39" t="s">
        <v>94</v>
      </c>
    </row>
    <row r="4" spans="1:19" s="9" customFormat="1" ht="24.75" customHeight="1" thickBot="1" x14ac:dyDescent="0.3">
      <c r="A4" s="78" t="s">
        <v>58</v>
      </c>
      <c r="B4" s="79" t="s">
        <v>59</v>
      </c>
      <c r="C4" s="79"/>
      <c r="D4" s="80"/>
      <c r="E4" s="33" t="s">
        <v>95</v>
      </c>
      <c r="F4" s="33" t="s">
        <v>95</v>
      </c>
      <c r="G4" s="33" t="s">
        <v>96</v>
      </c>
      <c r="H4" s="38" t="s">
        <v>96</v>
      </c>
      <c r="I4" s="40" t="s">
        <v>97</v>
      </c>
      <c r="J4" s="78" t="s">
        <v>58</v>
      </c>
      <c r="K4" s="79" t="s">
        <v>59</v>
      </c>
      <c r="L4" s="79"/>
      <c r="M4" s="80"/>
      <c r="N4" s="34" t="s">
        <v>95</v>
      </c>
      <c r="O4" s="33" t="s">
        <v>95</v>
      </c>
      <c r="P4" s="33" t="s">
        <v>96</v>
      </c>
      <c r="Q4" s="38" t="s">
        <v>96</v>
      </c>
      <c r="R4" s="40" t="s">
        <v>97</v>
      </c>
    </row>
    <row r="5" spans="1:19" s="9" customFormat="1" ht="32.1" customHeight="1" thickTop="1" thickBot="1" x14ac:dyDescent="0.3">
      <c r="A5" s="303" t="s">
        <v>23</v>
      </c>
      <c r="B5" s="304"/>
      <c r="C5" s="305"/>
      <c r="D5" s="306"/>
      <c r="E5" s="132"/>
      <c r="F5" s="133"/>
      <c r="G5" s="134"/>
      <c r="H5" s="135"/>
      <c r="I5" s="86"/>
      <c r="J5" s="345" t="s">
        <v>107</v>
      </c>
      <c r="K5" s="346"/>
      <c r="L5" s="347"/>
      <c r="M5" s="348"/>
      <c r="N5" s="141"/>
      <c r="O5" s="142"/>
      <c r="P5" s="143"/>
      <c r="Q5" s="135"/>
      <c r="R5" s="35"/>
    </row>
    <row r="6" spans="1:19" s="9" customFormat="1" ht="32.1" customHeight="1" thickTop="1" thickBot="1" x14ac:dyDescent="0.3">
      <c r="A6" s="279" t="s">
        <v>24</v>
      </c>
      <c r="B6" s="280"/>
      <c r="C6" s="281"/>
      <c r="D6" s="282"/>
      <c r="E6" s="132"/>
      <c r="F6" s="133"/>
      <c r="G6" s="136"/>
      <c r="H6" s="135"/>
      <c r="I6" s="86"/>
      <c r="J6" s="337" t="s">
        <v>115</v>
      </c>
      <c r="K6" s="338"/>
      <c r="L6" s="339"/>
      <c r="M6" s="340"/>
      <c r="N6" s="141"/>
      <c r="O6" s="142"/>
      <c r="P6" s="144"/>
      <c r="Q6" s="135"/>
      <c r="R6" s="35"/>
    </row>
    <row r="7" spans="1:19" s="9" customFormat="1" ht="32.1" customHeight="1" thickTop="1" thickBot="1" x14ac:dyDescent="0.3">
      <c r="A7" s="279" t="s">
        <v>25</v>
      </c>
      <c r="B7" s="280"/>
      <c r="C7" s="281"/>
      <c r="D7" s="282"/>
      <c r="E7" s="132"/>
      <c r="F7" s="133"/>
      <c r="G7" s="136"/>
      <c r="H7" s="135"/>
      <c r="I7" s="86"/>
      <c r="J7" s="337" t="s">
        <v>116</v>
      </c>
      <c r="K7" s="338"/>
      <c r="L7" s="339"/>
      <c r="M7" s="340"/>
      <c r="N7" s="141"/>
      <c r="O7" s="142"/>
      <c r="P7" s="144"/>
      <c r="Q7" s="135"/>
      <c r="R7" s="35"/>
    </row>
    <row r="8" spans="1:19" s="9" customFormat="1" ht="32.1" customHeight="1" thickTop="1" thickBot="1" x14ac:dyDescent="0.3">
      <c r="A8" s="279" t="s">
        <v>26</v>
      </c>
      <c r="B8" s="280"/>
      <c r="C8" s="281"/>
      <c r="D8" s="282"/>
      <c r="E8" s="132"/>
      <c r="F8" s="133"/>
      <c r="G8" s="136"/>
      <c r="H8" s="135"/>
      <c r="I8" s="86"/>
      <c r="J8" s="337" t="s">
        <v>117</v>
      </c>
      <c r="K8" s="338"/>
      <c r="L8" s="339"/>
      <c r="M8" s="340"/>
      <c r="N8" s="141"/>
      <c r="O8" s="142"/>
      <c r="P8" s="144"/>
      <c r="Q8" s="135"/>
      <c r="R8" s="35"/>
    </row>
    <row r="9" spans="1:19" s="9" customFormat="1" ht="32.1" customHeight="1" thickTop="1" thickBot="1" x14ac:dyDescent="0.3">
      <c r="A9" s="279" t="s">
        <v>27</v>
      </c>
      <c r="B9" s="280"/>
      <c r="C9" s="281"/>
      <c r="D9" s="282"/>
      <c r="E9" s="132"/>
      <c r="F9" s="133"/>
      <c r="G9" s="136"/>
      <c r="H9" s="135"/>
      <c r="I9" s="86"/>
      <c r="J9" s="337" t="s">
        <v>118</v>
      </c>
      <c r="K9" s="338"/>
      <c r="L9" s="339"/>
      <c r="M9" s="340"/>
      <c r="N9" s="141"/>
      <c r="O9" s="142"/>
      <c r="P9" s="144"/>
      <c r="Q9" s="135"/>
      <c r="R9" s="35"/>
    </row>
    <row r="10" spans="1:19" s="9" customFormat="1" ht="32.1" customHeight="1" thickTop="1" thickBot="1" x14ac:dyDescent="0.3">
      <c r="A10" s="279" t="s">
        <v>28</v>
      </c>
      <c r="B10" s="280"/>
      <c r="C10" s="281"/>
      <c r="D10" s="282"/>
      <c r="E10" s="132"/>
      <c r="F10" s="133"/>
      <c r="G10" s="136"/>
      <c r="H10" s="135"/>
      <c r="I10" s="86"/>
      <c r="J10" s="337" t="s">
        <v>119</v>
      </c>
      <c r="K10" s="338"/>
      <c r="L10" s="339"/>
      <c r="M10" s="340"/>
      <c r="N10" s="141"/>
      <c r="O10" s="142"/>
      <c r="P10" s="144"/>
      <c r="Q10" s="135"/>
      <c r="R10" s="35"/>
    </row>
    <row r="11" spans="1:19" s="9" customFormat="1" ht="32.1" customHeight="1" thickTop="1" thickBot="1" x14ac:dyDescent="0.3">
      <c r="A11" s="279" t="s">
        <v>29</v>
      </c>
      <c r="B11" s="280"/>
      <c r="C11" s="281"/>
      <c r="D11" s="282"/>
      <c r="E11" s="132"/>
      <c r="F11" s="133"/>
      <c r="G11" s="136"/>
      <c r="H11" s="135"/>
      <c r="I11" s="86"/>
      <c r="J11" s="333" t="s">
        <v>128</v>
      </c>
      <c r="K11" s="334"/>
      <c r="L11" s="335"/>
      <c r="M11" s="336"/>
      <c r="N11" s="141"/>
      <c r="O11" s="142"/>
      <c r="P11" s="144"/>
      <c r="Q11" s="135"/>
      <c r="R11" s="35"/>
    </row>
    <row r="12" spans="1:19" s="9" customFormat="1" ht="32.1" customHeight="1" thickTop="1" thickBot="1" x14ac:dyDescent="0.3">
      <c r="A12" s="279" t="s">
        <v>30</v>
      </c>
      <c r="B12" s="280"/>
      <c r="C12" s="281"/>
      <c r="D12" s="282"/>
      <c r="E12" s="132"/>
      <c r="F12" s="133"/>
      <c r="G12" s="136"/>
      <c r="H12" s="135"/>
      <c r="I12" s="86"/>
      <c r="J12" s="341" t="s">
        <v>134</v>
      </c>
      <c r="K12" s="342"/>
      <c r="L12" s="343"/>
      <c r="M12" s="344"/>
      <c r="N12" s="145"/>
      <c r="O12" s="142"/>
      <c r="P12" s="146"/>
      <c r="Q12" s="137"/>
      <c r="R12" s="35"/>
    </row>
    <row r="13" spans="1:19" s="9" customFormat="1" ht="32.1" customHeight="1" thickTop="1" thickBot="1" x14ac:dyDescent="0.3">
      <c r="A13" s="279" t="s">
        <v>31</v>
      </c>
      <c r="B13" s="280"/>
      <c r="C13" s="281"/>
      <c r="D13" s="282"/>
      <c r="E13" s="132"/>
      <c r="F13" s="133"/>
      <c r="G13" s="136"/>
      <c r="H13" s="135"/>
      <c r="I13" s="86"/>
      <c r="J13" s="318" t="s">
        <v>62</v>
      </c>
      <c r="K13" s="319"/>
      <c r="L13" s="319"/>
      <c r="M13" s="320"/>
      <c r="N13" s="149">
        <v>9.1</v>
      </c>
      <c r="O13" s="150">
        <v>88.424999999999997</v>
      </c>
      <c r="P13" s="143"/>
      <c r="Q13" s="147">
        <f t="shared" ref="Q13:Q28" si="0" xml:space="preserve"> N13+O13+P13</f>
        <v>97.524999999999991</v>
      </c>
      <c r="R13" s="36">
        <f>RANK(Q13,$Q$13:$Q$20,0)</f>
        <v>7</v>
      </c>
    </row>
    <row r="14" spans="1:19" s="9" customFormat="1" ht="32.1" customHeight="1" thickTop="1" thickBot="1" x14ac:dyDescent="0.3">
      <c r="A14" s="279" t="s">
        <v>32</v>
      </c>
      <c r="B14" s="280"/>
      <c r="C14" s="281"/>
      <c r="D14" s="282"/>
      <c r="E14" s="132"/>
      <c r="F14" s="133"/>
      <c r="G14" s="136"/>
      <c r="H14" s="137"/>
      <c r="I14" s="86"/>
      <c r="J14" s="311" t="s">
        <v>63</v>
      </c>
      <c r="K14" s="312"/>
      <c r="L14" s="312"/>
      <c r="M14" s="313"/>
      <c r="N14" s="173">
        <v>9.375</v>
      </c>
      <c r="O14" s="174">
        <v>90</v>
      </c>
      <c r="P14" s="175"/>
      <c r="Q14" s="172">
        <f t="shared" si="0"/>
        <v>99.375</v>
      </c>
      <c r="R14" s="36">
        <f t="shared" ref="R14:R20" si="1">RANK(Q14,$Q$13:$Q$20,0)</f>
        <v>2</v>
      </c>
    </row>
    <row r="15" spans="1:19" s="9" customFormat="1" ht="32.1" customHeight="1" thickTop="1" thickBot="1" x14ac:dyDescent="0.3">
      <c r="A15" s="303" t="s">
        <v>33</v>
      </c>
      <c r="B15" s="304"/>
      <c r="C15" s="305"/>
      <c r="D15" s="306"/>
      <c r="E15" s="132">
        <v>8.375</v>
      </c>
      <c r="F15" s="133">
        <v>87.412500000000009</v>
      </c>
      <c r="G15" s="134"/>
      <c r="H15" s="138">
        <f t="shared" ref="H15:H43" si="2">(E15+F15+G15)</f>
        <v>95.787500000000009</v>
      </c>
      <c r="I15" s="86">
        <f>RANK(H15,$H$15:$H$24,0)</f>
        <v>9</v>
      </c>
      <c r="J15" s="293" t="s">
        <v>64</v>
      </c>
      <c r="K15" s="294"/>
      <c r="L15" s="294"/>
      <c r="M15" s="295"/>
      <c r="N15" s="141">
        <v>9.3000000000000007</v>
      </c>
      <c r="O15" s="142">
        <v>90</v>
      </c>
      <c r="P15" s="144"/>
      <c r="Q15" s="135">
        <f t="shared" si="0"/>
        <v>99.3</v>
      </c>
      <c r="R15" s="36">
        <f t="shared" si="1"/>
        <v>3</v>
      </c>
    </row>
    <row r="16" spans="1:19" s="9" customFormat="1" ht="32.1" customHeight="1" thickTop="1" thickBot="1" x14ac:dyDescent="0.3">
      <c r="A16" s="279" t="s">
        <v>34</v>
      </c>
      <c r="B16" s="280"/>
      <c r="C16" s="281"/>
      <c r="D16" s="282"/>
      <c r="E16" s="132">
        <v>9</v>
      </c>
      <c r="F16" s="133">
        <v>86.625</v>
      </c>
      <c r="G16" s="136"/>
      <c r="H16" s="135">
        <f t="shared" si="2"/>
        <v>95.625</v>
      </c>
      <c r="I16" s="86">
        <f t="shared" ref="I16:I24" si="3">RANK(H16,$H$15:$H$24,0)</f>
        <v>10</v>
      </c>
      <c r="J16" s="293" t="s">
        <v>65</v>
      </c>
      <c r="K16" s="294"/>
      <c r="L16" s="294"/>
      <c r="M16" s="295"/>
      <c r="N16" s="141">
        <v>9.15</v>
      </c>
      <c r="O16" s="142">
        <v>89.831249999999997</v>
      </c>
      <c r="P16" s="144"/>
      <c r="Q16" s="135">
        <f t="shared" si="0"/>
        <v>98.981250000000003</v>
      </c>
      <c r="R16" s="36">
        <f t="shared" si="1"/>
        <v>5</v>
      </c>
    </row>
    <row r="17" spans="1:18" s="9" customFormat="1" ht="32.1" customHeight="1" thickTop="1" thickBot="1" x14ac:dyDescent="0.3">
      <c r="A17" s="279" t="s">
        <v>35</v>
      </c>
      <c r="B17" s="280"/>
      <c r="C17" s="281"/>
      <c r="D17" s="282"/>
      <c r="E17" s="132">
        <v>8.75</v>
      </c>
      <c r="F17" s="133">
        <v>88.875</v>
      </c>
      <c r="G17" s="136"/>
      <c r="H17" s="135">
        <f t="shared" si="2"/>
        <v>97.625</v>
      </c>
      <c r="I17" s="86">
        <f t="shared" si="3"/>
        <v>5</v>
      </c>
      <c r="J17" s="293" t="s">
        <v>66</v>
      </c>
      <c r="K17" s="294"/>
      <c r="L17" s="294"/>
      <c r="M17" s="295"/>
      <c r="N17" s="141">
        <v>9.0750000000000011</v>
      </c>
      <c r="O17" s="142">
        <v>89.15625</v>
      </c>
      <c r="P17" s="144"/>
      <c r="Q17" s="135">
        <f t="shared" si="0"/>
        <v>98.231250000000003</v>
      </c>
      <c r="R17" s="36">
        <f t="shared" si="1"/>
        <v>6</v>
      </c>
    </row>
    <row r="18" spans="1:18" s="9" customFormat="1" ht="32.1" customHeight="1" thickTop="1" thickBot="1" x14ac:dyDescent="0.3">
      <c r="A18" s="279" t="s">
        <v>36</v>
      </c>
      <c r="B18" s="280"/>
      <c r="C18" s="281"/>
      <c r="D18" s="282"/>
      <c r="E18" s="132">
        <v>8.375</v>
      </c>
      <c r="F18" s="133">
        <v>88.481250000000003</v>
      </c>
      <c r="G18" s="136"/>
      <c r="H18" s="135">
        <f t="shared" si="2"/>
        <v>96.856250000000003</v>
      </c>
      <c r="I18" s="86">
        <f t="shared" si="3"/>
        <v>7</v>
      </c>
      <c r="J18" s="293" t="s">
        <v>67</v>
      </c>
      <c r="K18" s="294"/>
      <c r="L18" s="294"/>
      <c r="M18" s="295"/>
      <c r="N18" s="145">
        <v>8.9</v>
      </c>
      <c r="O18" s="142">
        <v>87.356250000000003</v>
      </c>
      <c r="P18" s="144"/>
      <c r="Q18" s="135">
        <f t="shared" si="0"/>
        <v>96.256250000000009</v>
      </c>
      <c r="R18" s="36">
        <f t="shared" si="1"/>
        <v>8</v>
      </c>
    </row>
    <row r="19" spans="1:18" s="9" customFormat="1" ht="32.1" customHeight="1" thickTop="1" thickBot="1" x14ac:dyDescent="0.3">
      <c r="A19" s="279" t="s">
        <v>37</v>
      </c>
      <c r="B19" s="280"/>
      <c r="C19" s="281"/>
      <c r="D19" s="282"/>
      <c r="E19" s="132">
        <v>8.5</v>
      </c>
      <c r="F19" s="133">
        <v>88.368750000000006</v>
      </c>
      <c r="G19" s="136"/>
      <c r="H19" s="135">
        <f t="shared" si="2"/>
        <v>96.868750000000006</v>
      </c>
      <c r="I19" s="86">
        <f t="shared" si="3"/>
        <v>6</v>
      </c>
      <c r="J19" s="293" t="s">
        <v>113</v>
      </c>
      <c r="K19" s="294"/>
      <c r="L19" s="294"/>
      <c r="M19" s="295"/>
      <c r="N19" s="149">
        <v>9.3000000000000007</v>
      </c>
      <c r="O19" s="150">
        <v>89.775000000000006</v>
      </c>
      <c r="P19" s="146"/>
      <c r="Q19" s="152">
        <f t="shared" si="0"/>
        <v>99.075000000000003</v>
      </c>
      <c r="R19" s="36">
        <f t="shared" si="1"/>
        <v>4</v>
      </c>
    </row>
    <row r="20" spans="1:18" s="9" customFormat="1" ht="32.1" customHeight="1" thickTop="1" thickBot="1" x14ac:dyDescent="0.3">
      <c r="A20" s="279" t="s">
        <v>38</v>
      </c>
      <c r="B20" s="280"/>
      <c r="C20" s="281"/>
      <c r="D20" s="282"/>
      <c r="E20" s="132">
        <v>9</v>
      </c>
      <c r="F20" s="133">
        <v>88.65</v>
      </c>
      <c r="G20" s="136"/>
      <c r="H20" s="135">
        <f t="shared" si="2"/>
        <v>97.65</v>
      </c>
      <c r="I20" s="86">
        <f t="shared" si="3"/>
        <v>4</v>
      </c>
      <c r="J20" s="321" t="s">
        <v>127</v>
      </c>
      <c r="K20" s="322"/>
      <c r="L20" s="322"/>
      <c r="M20" s="323"/>
      <c r="N20" s="176">
        <v>9.6000000000000014</v>
      </c>
      <c r="O20" s="177">
        <v>89.887500000000003</v>
      </c>
      <c r="P20" s="178"/>
      <c r="Q20" s="179">
        <f t="shared" si="0"/>
        <v>99.487500000000011</v>
      </c>
      <c r="R20" s="36">
        <f t="shared" si="1"/>
        <v>1</v>
      </c>
    </row>
    <row r="21" spans="1:18" s="9" customFormat="1" ht="32.1" customHeight="1" thickTop="1" thickBot="1" x14ac:dyDescent="0.3">
      <c r="A21" s="279" t="s">
        <v>39</v>
      </c>
      <c r="B21" s="280"/>
      <c r="C21" s="281"/>
      <c r="D21" s="282"/>
      <c r="E21" s="132">
        <v>9.25</v>
      </c>
      <c r="F21" s="133">
        <v>89.100000000000009</v>
      </c>
      <c r="G21" s="136"/>
      <c r="H21" s="135">
        <f t="shared" si="2"/>
        <v>98.350000000000009</v>
      </c>
      <c r="I21" s="86">
        <f t="shared" si="3"/>
        <v>3</v>
      </c>
      <c r="J21" s="318" t="s">
        <v>68</v>
      </c>
      <c r="K21" s="319"/>
      <c r="L21" s="319"/>
      <c r="M21" s="320"/>
      <c r="N21" s="153">
        <v>9.1</v>
      </c>
      <c r="O21" s="154">
        <v>88.2</v>
      </c>
      <c r="P21" s="155"/>
      <c r="Q21" s="135">
        <f t="shared" si="0"/>
        <v>97.3</v>
      </c>
      <c r="R21" s="36">
        <f>RANK(Q21,$Q$21:$Q$28,0)</f>
        <v>8</v>
      </c>
    </row>
    <row r="22" spans="1:18" s="9" customFormat="1" ht="32.1" customHeight="1" thickTop="1" thickBot="1" x14ac:dyDescent="0.3">
      <c r="A22" s="296" t="s">
        <v>40</v>
      </c>
      <c r="B22" s="297"/>
      <c r="C22" s="298"/>
      <c r="D22" s="299"/>
      <c r="E22" s="169">
        <v>9.125</v>
      </c>
      <c r="F22" s="170">
        <v>89.887500000000003</v>
      </c>
      <c r="G22" s="171"/>
      <c r="H22" s="172">
        <f t="shared" si="2"/>
        <v>99.012500000000003</v>
      </c>
      <c r="I22" s="86">
        <f t="shared" si="3"/>
        <v>1</v>
      </c>
      <c r="J22" s="311" t="s">
        <v>69</v>
      </c>
      <c r="K22" s="312"/>
      <c r="L22" s="312"/>
      <c r="M22" s="313"/>
      <c r="N22" s="173">
        <v>9.625</v>
      </c>
      <c r="O22" s="174">
        <v>89.887500000000003</v>
      </c>
      <c r="P22" s="175"/>
      <c r="Q22" s="172">
        <f t="shared" si="0"/>
        <v>99.512500000000003</v>
      </c>
      <c r="R22" s="36">
        <f t="shared" ref="R22:R28" si="4">RANK(Q22,$Q$21:$Q$28,0)</f>
        <v>2</v>
      </c>
    </row>
    <row r="23" spans="1:18" s="9" customFormat="1" ht="32.1" customHeight="1" thickTop="1" thickBot="1" x14ac:dyDescent="0.3">
      <c r="A23" s="296" t="s">
        <v>41</v>
      </c>
      <c r="B23" s="297"/>
      <c r="C23" s="298"/>
      <c r="D23" s="299"/>
      <c r="E23" s="169">
        <v>8.875</v>
      </c>
      <c r="F23" s="170">
        <v>89.943750000000009</v>
      </c>
      <c r="G23" s="171"/>
      <c r="H23" s="172">
        <f t="shared" si="2"/>
        <v>98.818750000000009</v>
      </c>
      <c r="I23" s="86">
        <f t="shared" si="3"/>
        <v>2</v>
      </c>
      <c r="J23" s="311" t="s">
        <v>70</v>
      </c>
      <c r="K23" s="312"/>
      <c r="L23" s="312"/>
      <c r="M23" s="313"/>
      <c r="N23" s="173">
        <v>9.625</v>
      </c>
      <c r="O23" s="174">
        <v>90</v>
      </c>
      <c r="P23" s="175"/>
      <c r="Q23" s="172">
        <f t="shared" si="0"/>
        <v>99.625</v>
      </c>
      <c r="R23" s="36">
        <f t="shared" si="4"/>
        <v>1</v>
      </c>
    </row>
    <row r="24" spans="1:18" s="9" customFormat="1" ht="32.1" customHeight="1" thickTop="1" thickBot="1" x14ac:dyDescent="0.3">
      <c r="A24" s="314" t="s">
        <v>42</v>
      </c>
      <c r="B24" s="315"/>
      <c r="C24" s="316"/>
      <c r="D24" s="317"/>
      <c r="E24" s="132">
        <v>8.125</v>
      </c>
      <c r="F24" s="133">
        <v>88.143749999999997</v>
      </c>
      <c r="G24" s="139"/>
      <c r="H24" s="151">
        <f t="shared" si="2"/>
        <v>96.268749999999997</v>
      </c>
      <c r="I24" s="86">
        <f t="shared" si="3"/>
        <v>8</v>
      </c>
      <c r="J24" s="293" t="s">
        <v>71</v>
      </c>
      <c r="K24" s="294"/>
      <c r="L24" s="294"/>
      <c r="M24" s="295"/>
      <c r="N24" s="141">
        <v>9.4</v>
      </c>
      <c r="O24" s="142">
        <v>90</v>
      </c>
      <c r="P24" s="144"/>
      <c r="Q24" s="135">
        <f t="shared" si="0"/>
        <v>99.4</v>
      </c>
      <c r="R24" s="36">
        <f t="shared" si="4"/>
        <v>3</v>
      </c>
    </row>
    <row r="25" spans="1:18" s="9" customFormat="1" ht="32.1" customHeight="1" thickTop="1" thickBot="1" x14ac:dyDescent="0.3">
      <c r="A25" s="303" t="s">
        <v>43</v>
      </c>
      <c r="B25" s="304"/>
      <c r="C25" s="305"/>
      <c r="D25" s="306"/>
      <c r="E25" s="132">
        <v>10</v>
      </c>
      <c r="F25" s="133">
        <v>89.606250000000003</v>
      </c>
      <c r="G25" s="134"/>
      <c r="H25" s="135">
        <f t="shared" si="2"/>
        <v>99.606250000000003</v>
      </c>
      <c r="I25" s="86">
        <f>RANK(H25,$H$25:$H$34,0)</f>
        <v>3</v>
      </c>
      <c r="J25" s="293" t="s">
        <v>72</v>
      </c>
      <c r="K25" s="294"/>
      <c r="L25" s="294"/>
      <c r="M25" s="295"/>
      <c r="N25" s="141">
        <v>8.9</v>
      </c>
      <c r="O25" s="142">
        <v>88.818750000000009</v>
      </c>
      <c r="P25" s="144"/>
      <c r="Q25" s="135">
        <f t="shared" si="0"/>
        <v>97.718750000000014</v>
      </c>
      <c r="R25" s="36">
        <f t="shared" si="4"/>
        <v>7</v>
      </c>
    </row>
    <row r="26" spans="1:18" s="9" customFormat="1" ht="32.1" customHeight="1" thickTop="1" thickBot="1" x14ac:dyDescent="0.3">
      <c r="A26" s="307" t="s">
        <v>44</v>
      </c>
      <c r="B26" s="308"/>
      <c r="C26" s="309"/>
      <c r="D26" s="310"/>
      <c r="E26" s="132">
        <v>9.75</v>
      </c>
      <c r="F26" s="133">
        <v>89.775000000000006</v>
      </c>
      <c r="G26" s="140"/>
      <c r="H26" s="135">
        <f t="shared" si="2"/>
        <v>99.525000000000006</v>
      </c>
      <c r="I26" s="86">
        <f t="shared" ref="I26:I34" si="5">RANK(H26,$H$25:$H$34,0)</f>
        <v>4</v>
      </c>
      <c r="J26" s="293" t="s">
        <v>73</v>
      </c>
      <c r="K26" s="294"/>
      <c r="L26" s="294"/>
      <c r="M26" s="295"/>
      <c r="N26" s="141">
        <v>9.35</v>
      </c>
      <c r="O26" s="142">
        <v>89.212500000000006</v>
      </c>
      <c r="P26" s="144"/>
      <c r="Q26" s="135">
        <f t="shared" si="0"/>
        <v>98.5625</v>
      </c>
      <c r="R26" s="36">
        <f t="shared" si="4"/>
        <v>6</v>
      </c>
    </row>
    <row r="27" spans="1:18" s="9" customFormat="1" ht="32.1" customHeight="1" thickTop="1" thickBot="1" x14ac:dyDescent="0.3">
      <c r="A27" s="279" t="s">
        <v>45</v>
      </c>
      <c r="B27" s="280"/>
      <c r="C27" s="281"/>
      <c r="D27" s="282"/>
      <c r="E27" s="132">
        <v>9.875</v>
      </c>
      <c r="F27" s="133">
        <v>87.862499999999997</v>
      </c>
      <c r="G27" s="136"/>
      <c r="H27" s="135">
        <f t="shared" si="2"/>
        <v>97.737499999999997</v>
      </c>
      <c r="I27" s="86">
        <f t="shared" si="5"/>
        <v>10</v>
      </c>
      <c r="J27" s="293" t="s">
        <v>86</v>
      </c>
      <c r="K27" s="294"/>
      <c r="L27" s="294"/>
      <c r="M27" s="295"/>
      <c r="N27" s="141">
        <v>9.375</v>
      </c>
      <c r="O27" s="142">
        <v>89.662500000000009</v>
      </c>
      <c r="P27" s="144"/>
      <c r="Q27" s="135">
        <f t="shared" si="0"/>
        <v>99.037500000000009</v>
      </c>
      <c r="R27" s="36">
        <f t="shared" si="4"/>
        <v>4</v>
      </c>
    </row>
    <row r="28" spans="1:18" s="9" customFormat="1" ht="32.1" customHeight="1" thickTop="1" thickBot="1" x14ac:dyDescent="0.3">
      <c r="A28" s="296" t="s">
        <v>46</v>
      </c>
      <c r="B28" s="297"/>
      <c r="C28" s="298"/>
      <c r="D28" s="299"/>
      <c r="E28" s="169">
        <v>10</v>
      </c>
      <c r="F28" s="170">
        <v>89.71875</v>
      </c>
      <c r="G28" s="171"/>
      <c r="H28" s="172">
        <f t="shared" si="2"/>
        <v>99.71875</v>
      </c>
      <c r="I28" s="86">
        <f t="shared" si="5"/>
        <v>2</v>
      </c>
      <c r="J28" s="300" t="s">
        <v>114</v>
      </c>
      <c r="K28" s="301"/>
      <c r="L28" s="301"/>
      <c r="M28" s="302"/>
      <c r="N28" s="145">
        <v>9.2000000000000011</v>
      </c>
      <c r="O28" s="142">
        <v>89.775000000000006</v>
      </c>
      <c r="P28" s="146"/>
      <c r="Q28" s="137">
        <f t="shared" si="0"/>
        <v>98.975000000000009</v>
      </c>
      <c r="R28" s="36">
        <f t="shared" si="4"/>
        <v>5</v>
      </c>
    </row>
    <row r="29" spans="1:18" s="9" customFormat="1" ht="32.1" customHeight="1" thickTop="1" thickBot="1" x14ac:dyDescent="0.3">
      <c r="A29" s="279" t="s">
        <v>47</v>
      </c>
      <c r="B29" s="280"/>
      <c r="C29" s="281"/>
      <c r="D29" s="282"/>
      <c r="E29" s="132">
        <v>9</v>
      </c>
      <c r="F29" s="133">
        <v>89.15625</v>
      </c>
      <c r="G29" s="136"/>
      <c r="H29" s="135">
        <f t="shared" si="2"/>
        <v>98.15625</v>
      </c>
      <c r="I29" s="86">
        <f t="shared" si="5"/>
        <v>8</v>
      </c>
      <c r="J29" s="324"/>
      <c r="K29" s="325"/>
      <c r="L29" s="325"/>
      <c r="M29" s="325"/>
      <c r="N29" s="325"/>
      <c r="O29" s="325"/>
      <c r="P29" s="325"/>
      <c r="Q29" s="325"/>
      <c r="R29" s="326"/>
    </row>
    <row r="30" spans="1:18" s="9" customFormat="1" ht="32.1" customHeight="1" thickTop="1" thickBot="1" x14ac:dyDescent="0.3">
      <c r="A30" s="279" t="s">
        <v>48</v>
      </c>
      <c r="B30" s="280"/>
      <c r="C30" s="281"/>
      <c r="D30" s="282"/>
      <c r="E30" s="132">
        <v>9.25</v>
      </c>
      <c r="F30" s="133">
        <v>88.537500000000009</v>
      </c>
      <c r="G30" s="136"/>
      <c r="H30" s="135">
        <f t="shared" si="2"/>
        <v>97.787500000000009</v>
      </c>
      <c r="I30" s="86">
        <f t="shared" si="5"/>
        <v>9</v>
      </c>
      <c r="J30" s="327"/>
      <c r="K30" s="328"/>
      <c r="L30" s="328"/>
      <c r="M30" s="328"/>
      <c r="N30" s="328"/>
      <c r="O30" s="328"/>
      <c r="P30" s="328"/>
      <c r="Q30" s="328"/>
      <c r="R30" s="329"/>
    </row>
    <row r="31" spans="1:18" s="9" customFormat="1" ht="32.1" customHeight="1" thickTop="1" thickBot="1" x14ac:dyDescent="0.3">
      <c r="A31" s="279" t="s">
        <v>49</v>
      </c>
      <c r="B31" s="280"/>
      <c r="C31" s="281"/>
      <c r="D31" s="282"/>
      <c r="E31" s="132">
        <v>9.5</v>
      </c>
      <c r="F31" s="133">
        <v>89.043750000000003</v>
      </c>
      <c r="G31" s="136"/>
      <c r="H31" s="135">
        <f t="shared" si="2"/>
        <v>98.543750000000003</v>
      </c>
      <c r="I31" s="86">
        <f t="shared" si="5"/>
        <v>6</v>
      </c>
      <c r="J31" s="327"/>
      <c r="K31" s="328"/>
      <c r="L31" s="328"/>
      <c r="M31" s="328"/>
      <c r="N31" s="328"/>
      <c r="O31" s="328"/>
      <c r="P31" s="328"/>
      <c r="Q31" s="328"/>
      <c r="R31" s="329"/>
    </row>
    <row r="32" spans="1:18" s="9" customFormat="1" ht="32.1" customHeight="1" thickTop="1" thickBot="1" x14ac:dyDescent="0.3">
      <c r="A32" s="279" t="s">
        <v>50</v>
      </c>
      <c r="B32" s="280"/>
      <c r="C32" s="281"/>
      <c r="D32" s="282"/>
      <c r="E32" s="132">
        <v>9.875</v>
      </c>
      <c r="F32" s="133">
        <v>88.537500000000009</v>
      </c>
      <c r="G32" s="136"/>
      <c r="H32" s="135">
        <f t="shared" si="2"/>
        <v>98.412500000000009</v>
      </c>
      <c r="I32" s="86">
        <f t="shared" si="5"/>
        <v>7</v>
      </c>
      <c r="J32" s="327"/>
      <c r="K32" s="328"/>
      <c r="L32" s="328"/>
      <c r="M32" s="328"/>
      <c r="N32" s="328"/>
      <c r="O32" s="328"/>
      <c r="P32" s="328"/>
      <c r="Q32" s="328"/>
      <c r="R32" s="329"/>
    </row>
    <row r="33" spans="1:18" s="9" customFormat="1" ht="32.1" customHeight="1" thickTop="1" thickBot="1" x14ac:dyDescent="0.3">
      <c r="A33" s="279" t="s">
        <v>51</v>
      </c>
      <c r="B33" s="280"/>
      <c r="C33" s="281"/>
      <c r="D33" s="282"/>
      <c r="E33" s="132">
        <v>9.875</v>
      </c>
      <c r="F33" s="133">
        <v>88.762500000000003</v>
      </c>
      <c r="G33" s="136"/>
      <c r="H33" s="135">
        <f t="shared" si="2"/>
        <v>98.637500000000003</v>
      </c>
      <c r="I33" s="86">
        <f t="shared" si="5"/>
        <v>5</v>
      </c>
      <c r="J33" s="327"/>
      <c r="K33" s="328"/>
      <c r="L33" s="328"/>
      <c r="M33" s="328"/>
      <c r="N33" s="328"/>
      <c r="O33" s="328"/>
      <c r="P33" s="328"/>
      <c r="Q33" s="328"/>
      <c r="R33" s="329"/>
    </row>
    <row r="34" spans="1:18" s="9" customFormat="1" ht="32.1" customHeight="1" thickTop="1" thickBot="1" x14ac:dyDescent="0.3">
      <c r="A34" s="289" t="s">
        <v>52</v>
      </c>
      <c r="B34" s="290"/>
      <c r="C34" s="291"/>
      <c r="D34" s="292"/>
      <c r="E34" s="169">
        <v>10</v>
      </c>
      <c r="F34" s="180">
        <v>89.887500000000003</v>
      </c>
      <c r="G34" s="181"/>
      <c r="H34" s="182">
        <f t="shared" si="2"/>
        <v>99.887500000000003</v>
      </c>
      <c r="I34" s="86">
        <f t="shared" si="5"/>
        <v>1</v>
      </c>
      <c r="J34" s="327"/>
      <c r="K34" s="328"/>
      <c r="L34" s="328"/>
      <c r="M34" s="328"/>
      <c r="N34" s="328"/>
      <c r="O34" s="328"/>
      <c r="P34" s="328"/>
      <c r="Q34" s="328"/>
      <c r="R34" s="329"/>
    </row>
    <row r="35" spans="1:18" s="9" customFormat="1" ht="32.1" customHeight="1" thickTop="1" thickBot="1" x14ac:dyDescent="0.3">
      <c r="A35" s="283" t="s">
        <v>144</v>
      </c>
      <c r="B35" s="284"/>
      <c r="C35" s="284"/>
      <c r="D35" s="285"/>
      <c r="E35" s="132"/>
      <c r="F35" s="133"/>
      <c r="G35" s="134"/>
      <c r="H35" s="147"/>
      <c r="I35" s="87"/>
      <c r="J35" s="327"/>
      <c r="K35" s="328"/>
      <c r="L35" s="328"/>
      <c r="M35" s="328"/>
      <c r="N35" s="328"/>
      <c r="O35" s="328"/>
      <c r="P35" s="328"/>
      <c r="Q35" s="328"/>
      <c r="R35" s="329"/>
    </row>
    <row r="36" spans="1:18" s="9" customFormat="1" ht="32.1" customHeight="1" thickTop="1" thickBot="1" x14ac:dyDescent="0.3">
      <c r="A36" s="286" t="s">
        <v>145</v>
      </c>
      <c r="B36" s="287"/>
      <c r="C36" s="287"/>
      <c r="D36" s="288"/>
      <c r="E36" s="132"/>
      <c r="F36" s="133"/>
      <c r="G36" s="136"/>
      <c r="H36" s="135"/>
      <c r="I36" s="87"/>
      <c r="J36" s="327"/>
      <c r="K36" s="328"/>
      <c r="L36" s="328"/>
      <c r="M36" s="328"/>
      <c r="N36" s="328"/>
      <c r="O36" s="328"/>
      <c r="P36" s="328"/>
      <c r="Q36" s="328"/>
      <c r="R36" s="329"/>
    </row>
    <row r="37" spans="1:18" s="9" customFormat="1" ht="32.1" customHeight="1" thickTop="1" thickBot="1" x14ac:dyDescent="0.3">
      <c r="A37" s="286" t="s">
        <v>146</v>
      </c>
      <c r="B37" s="287"/>
      <c r="C37" s="287"/>
      <c r="D37" s="288"/>
      <c r="E37" s="132"/>
      <c r="F37" s="133"/>
      <c r="G37" s="136"/>
      <c r="H37" s="135"/>
      <c r="I37" s="87"/>
      <c r="J37" s="327"/>
      <c r="K37" s="328"/>
      <c r="L37" s="328"/>
      <c r="M37" s="328"/>
      <c r="N37" s="328"/>
      <c r="O37" s="328"/>
      <c r="P37" s="328"/>
      <c r="Q37" s="328"/>
      <c r="R37" s="329"/>
    </row>
    <row r="38" spans="1:18" s="9" customFormat="1" ht="32.1" customHeight="1" thickTop="1" thickBot="1" x14ac:dyDescent="0.3">
      <c r="A38" s="279" t="s">
        <v>141</v>
      </c>
      <c r="B38" s="280"/>
      <c r="C38" s="281"/>
      <c r="D38" s="282"/>
      <c r="E38" s="132">
        <v>10</v>
      </c>
      <c r="F38" s="133">
        <v>89.775000000000006</v>
      </c>
      <c r="G38" s="136"/>
      <c r="H38" s="135">
        <f t="shared" si="2"/>
        <v>99.775000000000006</v>
      </c>
      <c r="I38" s="87">
        <f t="shared" ref="I38:I43" si="6">RANK(H38,$H$35:$H$43,0)</f>
        <v>2</v>
      </c>
      <c r="J38" s="327"/>
      <c r="K38" s="328"/>
      <c r="L38" s="328"/>
      <c r="M38" s="328"/>
      <c r="N38" s="328"/>
      <c r="O38" s="328"/>
      <c r="P38" s="328"/>
      <c r="Q38" s="328"/>
      <c r="R38" s="329"/>
    </row>
    <row r="39" spans="1:18" s="9" customFormat="1" ht="32.1" customHeight="1" thickTop="1" thickBot="1" x14ac:dyDescent="0.3">
      <c r="A39" s="279" t="s">
        <v>142</v>
      </c>
      <c r="B39" s="280"/>
      <c r="C39" s="281"/>
      <c r="D39" s="282"/>
      <c r="E39" s="132">
        <v>9.875</v>
      </c>
      <c r="F39" s="133">
        <v>90</v>
      </c>
      <c r="G39" s="136"/>
      <c r="H39" s="135">
        <f t="shared" si="2"/>
        <v>99.875</v>
      </c>
      <c r="I39" s="87">
        <f t="shared" si="6"/>
        <v>1</v>
      </c>
      <c r="J39" s="327"/>
      <c r="K39" s="328"/>
      <c r="L39" s="328"/>
      <c r="M39" s="328"/>
      <c r="N39" s="328"/>
      <c r="O39" s="328"/>
      <c r="P39" s="328"/>
      <c r="Q39" s="328"/>
      <c r="R39" s="329"/>
    </row>
    <row r="40" spans="1:18" s="9" customFormat="1" ht="32.1" customHeight="1" thickTop="1" thickBot="1" x14ac:dyDescent="0.3">
      <c r="A40" s="279" t="s">
        <v>143</v>
      </c>
      <c r="B40" s="280"/>
      <c r="C40" s="281"/>
      <c r="D40" s="282"/>
      <c r="E40" s="132">
        <v>10</v>
      </c>
      <c r="F40" s="133">
        <v>89.775000000000006</v>
      </c>
      <c r="G40" s="136"/>
      <c r="H40" s="135">
        <f t="shared" si="2"/>
        <v>99.775000000000006</v>
      </c>
      <c r="I40" s="87">
        <f t="shared" si="6"/>
        <v>2</v>
      </c>
      <c r="J40" s="327"/>
      <c r="K40" s="328"/>
      <c r="L40" s="328"/>
      <c r="M40" s="328"/>
      <c r="N40" s="328"/>
      <c r="O40" s="328"/>
      <c r="P40" s="328"/>
      <c r="Q40" s="328"/>
      <c r="R40" s="329"/>
    </row>
    <row r="41" spans="1:18" s="9" customFormat="1" ht="32.1" customHeight="1" thickTop="1" thickBot="1" x14ac:dyDescent="0.3">
      <c r="A41" s="279" t="s">
        <v>138</v>
      </c>
      <c r="B41" s="280"/>
      <c r="C41" s="281"/>
      <c r="D41" s="282"/>
      <c r="E41" s="132">
        <v>9.75</v>
      </c>
      <c r="F41" s="133">
        <v>90</v>
      </c>
      <c r="G41" s="136"/>
      <c r="H41" s="135">
        <f t="shared" si="2"/>
        <v>99.75</v>
      </c>
      <c r="I41" s="87">
        <f t="shared" si="6"/>
        <v>4</v>
      </c>
      <c r="J41" s="327"/>
      <c r="K41" s="328"/>
      <c r="L41" s="328"/>
      <c r="M41" s="328"/>
      <c r="N41" s="328"/>
      <c r="O41" s="328"/>
      <c r="P41" s="328"/>
      <c r="Q41" s="328"/>
      <c r="R41" s="329"/>
    </row>
    <row r="42" spans="1:18" s="9" customFormat="1" ht="32.1" customHeight="1" thickTop="1" thickBot="1" x14ac:dyDescent="0.3">
      <c r="A42" s="279" t="s">
        <v>139</v>
      </c>
      <c r="B42" s="280"/>
      <c r="C42" s="281"/>
      <c r="D42" s="282"/>
      <c r="E42" s="132">
        <v>9.75</v>
      </c>
      <c r="F42" s="133">
        <v>90</v>
      </c>
      <c r="G42" s="139"/>
      <c r="H42" s="135">
        <f t="shared" si="2"/>
        <v>99.75</v>
      </c>
      <c r="I42" s="87">
        <f t="shared" si="6"/>
        <v>4</v>
      </c>
      <c r="J42" s="327"/>
      <c r="K42" s="328"/>
      <c r="L42" s="328"/>
      <c r="M42" s="328"/>
      <c r="N42" s="328"/>
      <c r="O42" s="328"/>
      <c r="P42" s="328"/>
      <c r="Q42" s="328"/>
      <c r="R42" s="329"/>
    </row>
    <row r="43" spans="1:18" s="9" customFormat="1" ht="32.1" customHeight="1" thickTop="1" thickBot="1" x14ac:dyDescent="0.3">
      <c r="A43" s="279" t="s">
        <v>140</v>
      </c>
      <c r="B43" s="280"/>
      <c r="C43" s="281"/>
      <c r="D43" s="282"/>
      <c r="E43" s="132">
        <v>9.875</v>
      </c>
      <c r="F43" s="133">
        <v>89.775000000000006</v>
      </c>
      <c r="G43" s="148"/>
      <c r="H43" s="135">
        <f t="shared" si="2"/>
        <v>99.65</v>
      </c>
      <c r="I43" s="87">
        <f t="shared" si="6"/>
        <v>6</v>
      </c>
      <c r="J43" s="330"/>
      <c r="K43" s="331"/>
      <c r="L43" s="331"/>
      <c r="M43" s="331"/>
      <c r="N43" s="331"/>
      <c r="O43" s="331"/>
      <c r="P43" s="331"/>
      <c r="Q43" s="331"/>
      <c r="R43" s="332"/>
    </row>
    <row r="44" spans="1:18" s="9" customFormat="1" ht="33.75" customHeight="1" thickTop="1" x14ac:dyDescent="0.25">
      <c r="A44" s="81" t="s">
        <v>80</v>
      </c>
      <c r="B44" s="82"/>
      <c r="C44" s="82"/>
      <c r="D44" s="83" t="s">
        <v>81</v>
      </c>
      <c r="E44" s="266"/>
      <c r="F44" s="267"/>
      <c r="G44" s="267"/>
      <c r="H44" s="267"/>
      <c r="I44" s="267"/>
      <c r="J44" s="267"/>
      <c r="K44" s="267"/>
      <c r="L44" s="267"/>
      <c r="M44" s="267"/>
      <c r="N44" s="267"/>
      <c r="O44" s="267"/>
      <c r="P44" s="267"/>
      <c r="Q44" s="267"/>
      <c r="R44" s="268"/>
    </row>
    <row r="45" spans="1:18" s="9" customFormat="1" ht="33.75" customHeight="1" x14ac:dyDescent="0.25">
      <c r="A45" s="3"/>
      <c r="B45" s="275" t="s">
        <v>125</v>
      </c>
      <c r="C45" s="275"/>
      <c r="D45" s="2"/>
      <c r="E45" s="269"/>
      <c r="F45" s="270"/>
      <c r="G45" s="270"/>
      <c r="H45" s="270"/>
      <c r="I45" s="270"/>
      <c r="J45" s="270"/>
      <c r="K45" s="270"/>
      <c r="L45" s="270"/>
      <c r="M45" s="270"/>
      <c r="N45" s="270"/>
      <c r="O45" s="270"/>
      <c r="P45" s="270"/>
      <c r="Q45" s="270"/>
      <c r="R45" s="271"/>
    </row>
    <row r="46" spans="1:18" s="9" customFormat="1" ht="33.75" customHeight="1" thickBot="1" x14ac:dyDescent="0.3">
      <c r="A46" s="29" t="s">
        <v>82</v>
      </c>
      <c r="B46" s="84"/>
      <c r="C46" s="84"/>
      <c r="D46" s="85" t="s">
        <v>83</v>
      </c>
      <c r="E46" s="272"/>
      <c r="F46" s="273"/>
      <c r="G46" s="273"/>
      <c r="H46" s="273"/>
      <c r="I46" s="273"/>
      <c r="J46" s="273"/>
      <c r="K46" s="273"/>
      <c r="L46" s="273"/>
      <c r="M46" s="273"/>
      <c r="N46" s="273"/>
      <c r="O46" s="273"/>
      <c r="P46" s="273"/>
      <c r="Q46" s="273"/>
      <c r="R46" s="274"/>
    </row>
    <row r="47" spans="1:18" ht="39" customHeight="1" thickTop="1" thickBot="1" x14ac:dyDescent="0.3">
      <c r="A47" s="276" t="s">
        <v>129</v>
      </c>
      <c r="B47" s="277"/>
      <c r="C47" s="277"/>
      <c r="D47" s="277"/>
      <c r="E47" s="278"/>
      <c r="F47" s="276" t="s">
        <v>130</v>
      </c>
      <c r="G47" s="277"/>
      <c r="H47" s="277"/>
      <c r="I47" s="278"/>
      <c r="J47" s="276" t="s">
        <v>131</v>
      </c>
      <c r="K47" s="277"/>
      <c r="L47" s="277"/>
      <c r="M47" s="277"/>
      <c r="N47" s="278"/>
      <c r="O47" s="276" t="s">
        <v>132</v>
      </c>
      <c r="P47" s="277"/>
      <c r="Q47" s="277"/>
      <c r="R47" s="278"/>
    </row>
    <row r="48" spans="1:18" ht="50.25" customHeight="1" thickTop="1" thickBot="1" x14ac:dyDescent="0.3">
      <c r="A48" s="263"/>
      <c r="B48" s="264"/>
      <c r="C48" s="264"/>
      <c r="D48" s="264"/>
      <c r="E48" s="265"/>
      <c r="F48" s="263"/>
      <c r="G48" s="264"/>
      <c r="H48" s="264"/>
      <c r="I48" s="265"/>
      <c r="J48" s="263"/>
      <c r="K48" s="264"/>
      <c r="L48" s="264"/>
      <c r="M48" s="264"/>
      <c r="N48" s="265"/>
      <c r="O48" s="263"/>
      <c r="P48" s="264"/>
      <c r="Q48" s="264"/>
      <c r="R48" s="265"/>
    </row>
    <row r="49" spans="1:4" ht="17.25" thickTop="1" x14ac:dyDescent="0.25">
      <c r="A49" s="10"/>
      <c r="B49" s="10"/>
      <c r="C49" s="10"/>
      <c r="D49" s="10"/>
    </row>
    <row r="50" spans="1:4" x14ac:dyDescent="0.25">
      <c r="A50" s="10"/>
      <c r="B50" s="10"/>
      <c r="C50" s="10"/>
      <c r="D50" s="10"/>
    </row>
    <row r="51" spans="1:4" x14ac:dyDescent="0.25">
      <c r="A51" s="10"/>
      <c r="B51" s="10"/>
      <c r="C51" s="10"/>
      <c r="D51" s="10"/>
    </row>
    <row r="52" spans="1:4" x14ac:dyDescent="0.25">
      <c r="A52" s="10"/>
      <c r="B52" s="10"/>
      <c r="C52" s="10"/>
      <c r="D52" s="10"/>
    </row>
    <row r="53" spans="1:4" x14ac:dyDescent="0.25">
      <c r="A53" s="10"/>
      <c r="B53" s="10"/>
      <c r="C53" s="10"/>
      <c r="D53" s="10"/>
    </row>
    <row r="54" spans="1:4" x14ac:dyDescent="0.25">
      <c r="A54" s="10"/>
      <c r="B54" s="10"/>
      <c r="C54" s="10"/>
      <c r="D54" s="10"/>
    </row>
    <row r="55" spans="1:4" x14ac:dyDescent="0.25">
      <c r="A55" s="10"/>
      <c r="B55" s="10"/>
      <c r="C55" s="10"/>
      <c r="D55" s="10"/>
    </row>
    <row r="56" spans="1:4" x14ac:dyDescent="0.25">
      <c r="A56" s="10"/>
      <c r="B56" s="10"/>
      <c r="C56" s="10"/>
      <c r="D56" s="10"/>
    </row>
    <row r="57" spans="1:4" x14ac:dyDescent="0.25">
      <c r="A57" s="10"/>
      <c r="B57" s="10"/>
      <c r="C57" s="10"/>
      <c r="D57" s="10"/>
    </row>
    <row r="58" spans="1:4" x14ac:dyDescent="0.25">
      <c r="A58" s="10"/>
      <c r="B58" s="10"/>
      <c r="C58" s="10"/>
      <c r="D58" s="10"/>
    </row>
    <row r="59" spans="1:4" x14ac:dyDescent="0.25">
      <c r="A59" s="10"/>
      <c r="B59" s="10"/>
      <c r="C59" s="10"/>
      <c r="D59" s="10"/>
    </row>
  </sheetData>
  <mergeCells count="79">
    <mergeCell ref="A5:D5"/>
    <mergeCell ref="J5:M5"/>
    <mergeCell ref="A1:R1"/>
    <mergeCell ref="A2:D2"/>
    <mergeCell ref="E2:I2"/>
    <mergeCell ref="J2:M2"/>
    <mergeCell ref="N2:R2"/>
    <mergeCell ref="J29:R43"/>
    <mergeCell ref="A37:D37"/>
    <mergeCell ref="A6:D6"/>
    <mergeCell ref="A11:D11"/>
    <mergeCell ref="J11:M11"/>
    <mergeCell ref="J6:M6"/>
    <mergeCell ref="A7:D7"/>
    <mergeCell ref="J7:M7"/>
    <mergeCell ref="A8:D8"/>
    <mergeCell ref="J8:M8"/>
    <mergeCell ref="A12:D12"/>
    <mergeCell ref="J12:M12"/>
    <mergeCell ref="A9:D9"/>
    <mergeCell ref="J9:M9"/>
    <mergeCell ref="A10:D10"/>
    <mergeCell ref="J10:M10"/>
    <mergeCell ref="A15:D15"/>
    <mergeCell ref="J15:M15"/>
    <mergeCell ref="A16:D16"/>
    <mergeCell ref="J16:M16"/>
    <mergeCell ref="A13:D13"/>
    <mergeCell ref="J13:M13"/>
    <mergeCell ref="A14:D14"/>
    <mergeCell ref="J14:M14"/>
    <mergeCell ref="A19:D19"/>
    <mergeCell ref="J19:M19"/>
    <mergeCell ref="A20:D20"/>
    <mergeCell ref="J20:M20"/>
    <mergeCell ref="A17:D17"/>
    <mergeCell ref="J17:M17"/>
    <mergeCell ref="A18:D18"/>
    <mergeCell ref="J18:M18"/>
    <mergeCell ref="A23:D23"/>
    <mergeCell ref="J23:M23"/>
    <mergeCell ref="A24:D24"/>
    <mergeCell ref="J24:M24"/>
    <mergeCell ref="A21:D21"/>
    <mergeCell ref="J21:M21"/>
    <mergeCell ref="A22:D22"/>
    <mergeCell ref="J22:M22"/>
    <mergeCell ref="A27:D27"/>
    <mergeCell ref="J27:M27"/>
    <mergeCell ref="A28:D28"/>
    <mergeCell ref="J28:M28"/>
    <mergeCell ref="A25:D25"/>
    <mergeCell ref="J25:M25"/>
    <mergeCell ref="A26:D26"/>
    <mergeCell ref="J26:M26"/>
    <mergeCell ref="A33:D33"/>
    <mergeCell ref="A35:D35"/>
    <mergeCell ref="A36:D36"/>
    <mergeCell ref="A29:D29"/>
    <mergeCell ref="A30:D30"/>
    <mergeCell ref="A31:D31"/>
    <mergeCell ref="A32:D32"/>
    <mergeCell ref="A34:D34"/>
    <mergeCell ref="A38:D38"/>
    <mergeCell ref="A39:D39"/>
    <mergeCell ref="A41:D41"/>
    <mergeCell ref="A43:D43"/>
    <mergeCell ref="A42:D42"/>
    <mergeCell ref="A40:D40"/>
    <mergeCell ref="A48:E48"/>
    <mergeCell ref="F48:I48"/>
    <mergeCell ref="J48:N48"/>
    <mergeCell ref="O48:R48"/>
    <mergeCell ref="E44:R46"/>
    <mergeCell ref="B45:C45"/>
    <mergeCell ref="A47:E47"/>
    <mergeCell ref="F47:I47"/>
    <mergeCell ref="J47:N47"/>
    <mergeCell ref="O47:R47"/>
  </mergeCells>
  <phoneticPr fontId="3" type="noConversion"/>
  <conditionalFormatting sqref="I15:I34 R13:R28 I38:I43">
    <cfRule type="cellIs" dxfId="0" priority="2" stopIfTrue="1" operator="lessThanOrEqual">
      <formula>2</formula>
    </cfRule>
  </conditionalFormatting>
  <pageMargins left="0.6692913385826772" right="0.35433070866141736" top="0.59055118110236227" bottom="0.39370078740157483" header="0.31496062992125984" footer="0.31496062992125984"/>
  <pageSetup paperSize="12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工科秩序</vt:lpstr>
      <vt:lpstr>商科秩序</vt:lpstr>
      <vt:lpstr>整潔</vt:lpstr>
    </vt:vector>
  </TitlesOfParts>
  <Company>Far East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user</cp:lastModifiedBy>
  <cp:lastPrinted>2016-09-23T06:34:49Z</cp:lastPrinted>
  <dcterms:created xsi:type="dcterms:W3CDTF">2003-10-04T00:56:52Z</dcterms:created>
  <dcterms:modified xsi:type="dcterms:W3CDTF">2026-05-28T05:28:56Z</dcterms:modified>
</cp:coreProperties>
</file>